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comments8.xml" ContentType="application/vnd.openxmlformats-officedocument.spreadsheetml.comments+xml"/>
  <Override PartName="/xl/theme/theme1.xml" ContentType="application/vnd.openxmlformats-officedocument.theme+xml"/>
  <Override PartName="/xl/comments13.xml" ContentType="application/vnd.openxmlformats-officedocument.spreadsheetml.comments+xml"/>
  <Override PartName="/xl/drawings/vmlDrawing1.vml" ContentType="application/vnd.openxmlformats-officedocument.vmlDrawing"/>
  <Override PartName="/xl/drawings/vmlDrawing2.vml" ContentType="application/vnd.openxmlformats-officedocument.vmlDrawing"/>
  <Override PartName="/xl/drawings/vmlDrawing3.vml" ContentType="application/vnd.openxmlformats-officedocument.vmlDrawing"/>
  <Override PartName="/xl/drawings/vmlDrawing4.vml" ContentType="application/vnd.openxmlformats-officedocument.vmlDrawing"/>
  <Override PartName="/xl/drawings/vmlDrawing5.vml" ContentType="application/vnd.openxmlformats-officedocument.vmlDrawing"/>
  <Override PartName="/xl/drawings/vmlDrawing6.vml" ContentType="application/vnd.openxmlformats-officedocument.vmlDrawing"/>
  <Override PartName="/xl/drawings/vmlDrawing7.vml" ContentType="application/vnd.openxmlformats-officedocument.vmlDrawing"/>
  <Override PartName="/xl/drawings/vmlDrawing8.vml" ContentType="application/vnd.openxmlformats-officedocument.vmlDrawing"/>
  <Override PartName="/xl/drawings/vmlDrawing9.vml" ContentType="application/vnd.openxmlformats-officedocument.vmlDrawing"/>
  <Override PartName="/xl/workbook.xml" ContentType="application/vnd.openxmlformats-officedocument.spreadsheetml.sheet.main+xml"/>
  <Override PartName="/xl/comments7.xml" ContentType="application/vnd.openxmlformats-officedocument.spreadsheetml.comment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11.xml" ContentType="application/vnd.openxmlformats-officedocument.spreadsheetml.comments+xml"/>
  <Override PartName="/xl/tables/table4.xml" ContentType="application/vnd.openxmlformats-officedocument.spreadsheetml.table+xml"/>
  <Override PartName="/xl/tables/table3.xml" ContentType="application/vnd.openxmlformats-officedocument.spreadsheetml.table+xml"/>
  <Override PartName="/xl/tables/table10.xml" ContentType="application/vnd.openxmlformats-officedocument.spreadsheetml.table+xml"/>
  <Override PartName="/xl/tables/table8.xml" ContentType="application/vnd.openxmlformats-officedocument.spreadsheetml.table+xml"/>
  <Override PartName="/xl/tables/table14.xml" ContentType="application/vnd.openxmlformats-officedocument.spreadsheetml.table+xml"/>
  <Override PartName="/xl/tables/table7.xml" ContentType="application/vnd.openxmlformats-officedocument.spreadsheetml.table+xml"/>
  <Override PartName="/xl/tables/table12.xml" ContentType="application/vnd.openxmlformats-officedocument.spreadsheetml.table+xml"/>
  <Override PartName="/xl/tables/table5.xml" ContentType="application/vnd.openxmlformats-officedocument.spreadsheetml.table+xml"/>
  <Override PartName="/xl/tables/table1.xml" ContentType="application/vnd.openxmlformats-officedocument.spreadsheetml.table+xml"/>
  <Override PartName="/xl/tables/table6.xml" ContentType="application/vnd.openxmlformats-officedocument.spreadsheetml.table+xml"/>
  <Override PartName="/xl/tables/table13.xml" ContentType="application/vnd.openxmlformats-officedocument.spreadsheetml.table+xml"/>
  <Override PartName="/xl/tables/table2.xml" ContentType="application/vnd.openxmlformats-officedocument.spreadsheetml.table+xml"/>
  <Override PartName="/xl/tables/table11.xml" ContentType="application/vnd.openxmlformats-officedocument.spreadsheetml.table+xml"/>
  <Override PartName="/xl/tables/table9.xml" ContentType="application/vnd.openxmlformats-officedocument.spreadsheetml.table+xml"/>
  <Override PartName="/xl/worksheets/_rels/sheet5.xml.rels" ContentType="application/vnd.openxmlformats-package.relationships+xml"/>
  <Override PartName="/xl/worksheets/_rels/sheet14.xml.rels" ContentType="application/vnd.openxmlformats-package.relationships+xml"/>
  <Override PartName="/xl/worksheets/_rels/sheet11.xml.rels" ContentType="application/vnd.openxmlformats-package.relationships+xml"/>
  <Override PartName="/xl/worksheets/_rels/sheet6.xml.rels" ContentType="application/vnd.openxmlformats-package.relationships+xml"/>
  <Override PartName="/xl/worksheets/_rels/sheet12.xml.rels" ContentType="application/vnd.openxmlformats-package.relationships+xml"/>
  <Override PartName="/xl/worksheets/_rels/sheet16.xml.rels" ContentType="application/vnd.openxmlformats-package.relationships+xml"/>
  <Override PartName="/xl/worksheets/_rels/sheet15.xml.rels" ContentType="application/vnd.openxmlformats-package.relationships+xml"/>
  <Override PartName="/xl/worksheets/_rels/sheet9.xml.rels" ContentType="application/vnd.openxmlformats-package.relationships+xml"/>
  <Override PartName="/xl/worksheets/_rels/sheet1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worksheets/_rels/sheet10.xml.rels" ContentType="application/vnd.openxmlformats-package.relationships+xml"/>
  <Override PartName="/xl/worksheets/_rels/sheet7.xml.rels" ContentType="application/vnd.openxmlformats-package.relationships+xml"/>
  <Override PartName="/xl/worksheets/_rels/sheet13.xml.rels" ContentType="application/vnd.openxmlformats-package.relationships+xml"/>
  <Override PartName="/xl/worksheets/_rels/sheet8.xml.rels" ContentType="application/vnd.openxmlformats-package.relationships+xml"/>
  <Override PartName="/xl/worksheets/sheet11.xml" ContentType="application/vnd.openxmlformats-officedocument.spreadsheetml.worksheet+xml"/>
  <Override PartName="/xl/worksheets/sheet6.xml" ContentType="application/vnd.openxmlformats-officedocument.spreadsheetml.worksheet+xml"/>
  <Override PartName="/xl/worksheets/sheet16.xml" ContentType="application/vnd.openxmlformats-officedocument.spreadsheetml.worksheet+xml"/>
  <Override PartName="/xl/worksheets/sheet10.xml" ContentType="application/vnd.openxmlformats-officedocument.spreadsheetml.worksheet+xml"/>
  <Override PartName="/xl/worksheets/sheet5.xml" ContentType="application/vnd.openxmlformats-officedocument.spreadsheetml.worksheet+xml"/>
  <Override PartName="/xl/worksheets/sheet15.xml" ContentType="application/vnd.openxmlformats-officedocument.spreadsheetml.worksheet+xml"/>
  <Override PartName="/xl/worksheets/sheet4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2.xml" ContentType="application/vnd.openxmlformats-officedocument.spreadsheetml.worksheet+xml"/>
  <Override PartName="/xl/worksheets/sheet7.xml" ContentType="application/vnd.openxmlformats-officedocument.spreadsheetml.worksheet+xml"/>
  <Override PartName="/xl/worksheets/sheet13.xml" ContentType="application/vnd.openxmlformats-officedocument.spreadsheetml.worksheet+xml"/>
  <Override PartName="/xl/worksheets/sheet8.xml" ContentType="application/vnd.openxmlformats-officedocument.spreadsheetml.worksheet+xml"/>
  <Override PartName="/xl/worksheets/sheet14.xml" ContentType="application/vnd.openxmlformats-officedocument.spreadsheetml.worksheet+xml"/>
  <Override PartName="/xl/worksheets/sheet9.xml" ContentType="application/vnd.openxmlformats-officedocument.spreadsheetml.worksheet+xml"/>
  <Override PartName="/xl/comments9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15.xml" ContentType="application/vnd.openxmlformats-officedocument.spreadsheetml.comment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5"/>
  </bookViews>
  <sheets>
    <sheet name="KPI" sheetId="1" state="visible" r:id="rId3"/>
    <sheet name="Achievement" sheetId="2" state="visible" r:id="rId4"/>
    <sheet name="F2a" sheetId="3" state="visible" r:id="rId5"/>
    <sheet name="F2b" sheetId="4" state="visible" r:id="rId6"/>
    <sheet name="F2c" sheetId="5" state="visible" r:id="rId7"/>
    <sheet name="C1a" sheetId="6" state="visible" r:id="rId8"/>
    <sheet name="C1b" sheetId="7" state="visible" r:id="rId9"/>
    <sheet name="C2a" sheetId="8" state="visible" r:id="rId10"/>
    <sheet name="B1a" sheetId="9" state="visible" r:id="rId11"/>
    <sheet name="B1b" sheetId="10" state="visible" r:id="rId12"/>
    <sheet name="B1c" sheetId="11" state="visible" r:id="rId13"/>
    <sheet name="B2a" sheetId="12" state="visible" r:id="rId14"/>
    <sheet name="B3a" sheetId="13" state="visible" r:id="rId15"/>
    <sheet name="L1a" sheetId="14" state="visible" r:id="rId16"/>
    <sheet name="L2a" sheetId="15" state="visible" r:id="rId17"/>
    <sheet name="L2b" sheetId="16" state="visible" r:id="rId1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D21" authorId="0">
      <text>
        <r>
          <rPr>
            <sz val="10"/>
            <rFont val="Arial"/>
            <family val="2"/>
          </rPr>
          <t xml:space="preserve">Mas Ridho pindah di C2a ya
	-Yohanes Kurniawan</t>
        </r>
      </text>
    </comment>
  </commentList>
</comments>
</file>

<file path=xl/comments4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E6" authorId="0">
      <text>
        <r>
          <rPr>
            <sz val="10"/>
            <rFont val="Arial"/>
            <family val="2"/>
          </rPr>
          <t xml:space="preserve">ini dengan rumus nilai tertinggi tidak terbatas, nilai terendah 80, dibawah target (treshold min) nilai 0</t>
        </r>
      </text>
    </comment>
  </commentList>
</comments>
</file>

<file path=xl/comments5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E6" authorId="0">
      <text>
        <r>
          <rPr>
            <sz val="10"/>
            <rFont val="Arial"/>
            <family val="2"/>
          </rPr>
          <t xml:space="preserve">ini dengan rumus nilai tertinggi tidak terbatas, nilai terendah 80, dibawah target (treshold min) nilai 0</t>
        </r>
      </text>
    </comment>
  </commentList>
</comments>
</file>

<file path=xl/comments7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I6" authorId="0">
      <text>
        <r>
          <rPr>
            <sz val="10"/>
            <rFont val="Arial"/>
            <family val="2"/>
          </rPr>
          <t xml:space="preserve">ini dengan rumus nilai tertinggi tidak terbatas, nilai terendah 80, dibawah target (treshold min) nilai 0</t>
        </r>
      </text>
    </comment>
  </commentList>
</comments>
</file>

<file path=xl/comments8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C6" authorId="0">
      <text>
        <r>
          <rPr>
            <sz val="10"/>
            <rFont val="Arial"/>
            <family val="2"/>
          </rPr>
          <t xml:space="preserve">target yang disesuaikan otomatis bila target (100%) terpenuhi maupun tidak terpenuhi.
</t>
        </r>
      </text>
    </comment>
  </commentList>
</comments>
</file>

<file path=xl/comments9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E6" authorId="0">
      <text>
        <r>
          <rPr>
            <sz val="10"/>
            <rFont val="Arial"/>
            <family val="2"/>
          </rPr>
          <t xml:space="preserve">ini dengan rumus nilai tertinggi tidak terbatas, nilai terendah 80, dibawah target (treshold min) nilai 0</t>
        </r>
      </text>
    </comment>
  </commentList>
</comments>
</file>

<file path=xl/comments11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E6" authorId="0">
      <text>
        <r>
          <rPr>
            <sz val="10"/>
            <rFont val="Arial"/>
            <family val="2"/>
          </rPr>
          <t xml:space="preserve">ini dengan rumus nilai tertinggi tidak terbatas, nilai terendah 80, dibawah target (treshold min) nilai 0</t>
        </r>
      </text>
    </comment>
  </commentList>
</comments>
</file>

<file path=xl/comments13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G6" authorId="0">
      <text>
        <r>
          <rPr>
            <sz val="10"/>
            <rFont val="Arial"/>
            <family val="2"/>
          </rPr>
          <t xml:space="preserve">ini dengan rumus nilai tertinggi tidak terbatas, nilai terendah 80, dibawah target (treshold min) nilai 0</t>
        </r>
      </text>
    </comment>
  </commentList>
</comments>
</file>

<file path=xl/comments15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F6" authorId="0">
      <text>
        <r>
          <rPr>
            <sz val="10"/>
            <rFont val="Arial"/>
            <family val="2"/>
          </rPr>
          <t xml:space="preserve">target yang disesuaikan otomatis bila target (100%) terpenuhi maupun tidak terpenuhi.
</t>
        </r>
      </text>
    </comment>
  </commentList>
</comments>
</file>

<file path=xl/sharedStrings.xml><?xml version="1.0" encoding="utf-8"?>
<sst xmlns="http://schemas.openxmlformats.org/spreadsheetml/2006/main" count="667" uniqueCount="268">
  <si>
    <t xml:space="preserve">KEY PERFORMANCE INDICATOR</t>
  </si>
  <si>
    <t xml:space="preserve">Jabatan : Construction, Maintenance, &amp; Safety Manager</t>
  </si>
  <si>
    <t xml:space="preserve">Tanggal</t>
  </si>
  <si>
    <t xml:space="preserve">Departemen/Jabatan</t>
  </si>
  <si>
    <t xml:space="preserve">Construction, Maintenance, &amp; Safety Manager / Manager</t>
  </si>
  <si>
    <t xml:space="preserve">Nama/Jabatan</t>
  </si>
  <si>
    <t xml:space="preserve">William Christian Tedjo / Projcet &amp; Maintenance Manager</t>
  </si>
  <si>
    <t xml:space="preserve">Nama Atasan/Jabatan</t>
  </si>
  <si>
    <t xml:space="preserve">Direktur Utama</t>
  </si>
  <si>
    <t xml:space="preserve">Tanggal Bergabung</t>
  </si>
  <si>
    <t xml:space="preserve">1 Desember 2020</t>
  </si>
  <si>
    <t xml:space="preserve">Periode Kinerja</t>
  </si>
  <si>
    <t xml:space="preserve">NO</t>
  </si>
  <si>
    <t xml:space="preserve">Perspektif &amp; Sasaran Strategis KPI</t>
  </si>
  <si>
    <t xml:space="preserve">Formula</t>
  </si>
  <si>
    <t xml:space="preserve">Periode</t>
  </si>
  <si>
    <t xml:space="preserve">Verifikasi</t>
  </si>
  <si>
    <t xml:space="preserve">Sumber Data</t>
  </si>
  <si>
    <t xml:space="preserve">Realisasi Tahun</t>
  </si>
  <si>
    <t xml:space="preserve">Target 2025</t>
  </si>
  <si>
    <t xml:space="preserve">Polarisasi</t>
  </si>
  <si>
    <t xml:space="preserve">UoM</t>
  </si>
  <si>
    <t xml:space="preserve">Realisasi
 (YTD)</t>
  </si>
  <si>
    <t xml:space="preserve">Target (YTD)</t>
  </si>
  <si>
    <t xml:space="preserve">Skor</t>
  </si>
  <si>
    <t xml:space="preserve">Bobot</t>
  </si>
  <si>
    <t xml:space="preserve">Total 
(Skor * Bobot)</t>
  </si>
  <si>
    <t xml:space="preserve">#, %, IDR</t>
  </si>
  <si>
    <t xml:space="preserve">Sumber KPI</t>
  </si>
  <si>
    <t xml:space="preserve">Target 100%</t>
  </si>
  <si>
    <t xml:space="preserve">Treshold Min</t>
  </si>
  <si>
    <t xml:space="preserve">(%)</t>
  </si>
  <si>
    <t xml:space="preserve">FINANCIAL PERSPECTIVE</t>
  </si>
  <si>
    <t xml:space="preserve">F1</t>
  </si>
  <si>
    <t xml:space="preserve">Meningkatkan Valuasi Bisnis</t>
  </si>
  <si>
    <t xml:space="preserve">F2</t>
  </si>
  <si>
    <t xml:space="preserve">Cost Control</t>
  </si>
  <si>
    <t xml:space="preserve">F2a</t>
  </si>
  <si>
    <t xml:space="preserve">%</t>
  </si>
  <si>
    <t xml:space="preserve">Cost Variance</t>
  </si>
  <si>
    <t xml:space="preserve">VAM</t>
  </si>
  <si>
    <t xml:space="preserve">(nilai proyek/estimasi dari Location)*100</t>
  </si>
  <si>
    <t xml:space="preserve">Project/ Event</t>
  </si>
  <si>
    <t xml:space="preserve">Direktur</t>
  </si>
  <si>
    <t xml:space="preserve">Laporan Evaluasi Proyek</t>
  </si>
  <si>
    <t xml:space="preserve">Minimal</t>
  </si>
  <si>
    <t xml:space="preserve">persentase</t>
  </si>
  <si>
    <t xml:space="preserve">F2b</t>
  </si>
  <si>
    <t xml:space="preserve">#</t>
  </si>
  <si>
    <t xml:space="preserve">Hari Keterlambatan Realisasi Kasbon</t>
  </si>
  <si>
    <t xml:space="preserve">HAM</t>
  </si>
  <si>
    <t xml:space="preserve">H+7 dari pembayaran</t>
  </si>
  <si>
    <t xml:space="preserve">Finance</t>
  </si>
  <si>
    <t xml:space="preserve">Laporan FA</t>
  </si>
  <si>
    <t xml:space="preserve">Hari</t>
  </si>
  <si>
    <t xml:space="preserve">F2c</t>
  </si>
  <si>
    <t xml:space="preserve">Data aset tidak sesuai</t>
  </si>
  <si>
    <t xml:space="preserve">Semester</t>
  </si>
  <si>
    <t xml:space="preserve">GA</t>
  </si>
  <si>
    <t xml:space="preserve">Laporan GA</t>
  </si>
  <si>
    <t xml:space="preserve">CUSTOMER PERSPECTIVE</t>
  </si>
  <si>
    <t xml:space="preserve">C1</t>
  </si>
  <si>
    <t xml:space="preserve">Menciptakan Satisfied Customer Experience</t>
  </si>
  <si>
    <t xml:space="preserve">C1a</t>
  </si>
  <si>
    <t xml:space="preserve">Keterlambatan penyelesaiasan kerusakan</t>
  </si>
  <si>
    <t xml:space="preserve">Job Desc</t>
  </si>
  <si>
    <t xml:space="preserve">(jumlah perbaikan yang terlambat / jumlah pekerjaan perbaikan)*100</t>
  </si>
  <si>
    <t xml:space="preserve">Bulanan</t>
  </si>
  <si>
    <t xml:space="preserve">Online Form Maintenance</t>
  </si>
  <si>
    <t xml:space="preserve">C1b</t>
  </si>
  <si>
    <t xml:space="preserve">Indeks kepuasan perbaikan </t>
  </si>
  <si>
    <t xml:space="preserve">jumlah ketidak puasan / jumlah pekerjaan perbaikan</t>
  </si>
  <si>
    <t xml:space="preserve">indeks</t>
  </si>
  <si>
    <t xml:space="preserve">C2</t>
  </si>
  <si>
    <t xml:space="preserve">Mengembangkan Kerjasama Bisnis</t>
  </si>
  <si>
    <t xml:space="preserve">C2a</t>
  </si>
  <si>
    <t xml:space="preserve">Project MACRO</t>
  </si>
  <si>
    <t xml:space="preserve">Jumlah proyek deal</t>
  </si>
  <si>
    <t xml:space="preserve">Quarter (3bln)</t>
  </si>
  <si>
    <t xml:space="preserve">Maksimal</t>
  </si>
  <si>
    <t xml:space="preserve">Project</t>
  </si>
  <si>
    <t xml:space="preserve">INTERNAL BUSINESS PROCESS PERSPECTIVE</t>
  </si>
  <si>
    <t xml:space="preserve">B1</t>
  </si>
  <si>
    <t xml:space="preserve">Meningkatkan kualitas</t>
  </si>
  <si>
    <t xml:space="preserve">B1a</t>
  </si>
  <si>
    <t xml:space="preserve">Temuan Audit Internal Kritis</t>
  </si>
  <si>
    <t xml:space="preserve">Jumlah Temuan Audit Internal Kritis </t>
  </si>
  <si>
    <t xml:space="preserve">Audit Internal</t>
  </si>
  <si>
    <t xml:space="preserve">temuan</t>
  </si>
  <si>
    <t xml:space="preserve">B1b</t>
  </si>
  <si>
    <t xml:space="preserve">Outlet terlambat buka</t>
  </si>
  <si>
    <t xml:space="preserve">Proyek terlambat</t>
  </si>
  <si>
    <t xml:space="preserve">Open Project</t>
  </si>
  <si>
    <t xml:space="preserve">B1c</t>
  </si>
  <si>
    <t xml:space="preserve">Kecelakaan Kerja</t>
  </si>
  <si>
    <t xml:space="preserve">jumlah kecelakaan kerja</t>
  </si>
  <si>
    <t xml:space="preserve">HSE</t>
  </si>
  <si>
    <t xml:space="preserve">Kecelakaan</t>
  </si>
  <si>
    <t xml:space="preserve">Temuan Audit Mutu &amp; Compliance</t>
  </si>
  <si>
    <t xml:space="preserve">Jumlah Temuan Audit Mutu &amp; Compliance</t>
  </si>
  <si>
    <t xml:space="preserve">B1d</t>
  </si>
  <si>
    <t xml:space="preserve">Temuan Mayor Audit Eksternal</t>
  </si>
  <si>
    <t xml:space="preserve">Jumlah Temuan Audit Eksternal</t>
  </si>
  <si>
    <t xml:space="preserve">QMS</t>
  </si>
  <si>
    <t xml:space="preserve">B1e</t>
  </si>
  <si>
    <t xml:space="preserve">Revisi Project</t>
  </si>
  <si>
    <t xml:space="preserve">Jumlah revisi setelah proyek diserahterimakan dalam waktu rentang waktu masa retensi (6 bulan)</t>
  </si>
  <si>
    <t xml:space="preserve">saat skala bisnis semakin besar, KPI ini akan diturunkan ke level SPV dan berubah menjadi indeks kepuasan proyek dari user</t>
  </si>
  <si>
    <t xml:space="preserve">B2</t>
  </si>
  <si>
    <t xml:space="preserve">Revisi Projecty</t>
  </si>
  <si>
    <t xml:space="preserve">B2a</t>
  </si>
  <si>
    <t xml:space="preserve">Progress implementasi SMK3 tingkat awal</t>
  </si>
  <si>
    <t xml:space="preserve">(jumlah pemenuhan kriteria / 64)*100</t>
  </si>
  <si>
    <t xml:space="preserve">Tahunan</t>
  </si>
  <si>
    <t xml:space="preserve">B3</t>
  </si>
  <si>
    <t xml:space="preserve">System Development</t>
  </si>
  <si>
    <t xml:space="preserve">B3a</t>
  </si>
  <si>
    <t xml:space="preserve">Downtime alat/mesin</t>
  </si>
  <si>
    <t xml:space="preserve">(total downtime / total waktu operasional) * 100; downtime dihitung dari selesainya waktu SLA</t>
  </si>
  <si>
    <t xml:space="preserve">Online Form</t>
  </si>
  <si>
    <t xml:space="preserve">LEARNING &amp; GROWTH PERSPECTIVE</t>
  </si>
  <si>
    <t xml:space="preserve">L1</t>
  </si>
  <si>
    <t xml:space="preserve">Talent Management</t>
  </si>
  <si>
    <t xml:space="preserve">L1a</t>
  </si>
  <si>
    <t xml:space="preserve">Retensi karyawan</t>
  </si>
  <si>
    <t xml:space="preserve">4-6 bulan dari karyawan start join</t>
  </si>
  <si>
    <t xml:space="preserve">HRD</t>
  </si>
  <si>
    <t xml:space="preserve">L2</t>
  </si>
  <si>
    <t xml:space="preserve">People Development</t>
  </si>
  <si>
    <t xml:space="preserve">L2a</t>
  </si>
  <si>
    <t xml:space="preserve">Candidate readiness</t>
  </si>
  <si>
    <t xml:space="preserve">LD</t>
  </si>
  <si>
    <t xml:space="preserve">L2b</t>
  </si>
  <si>
    <t xml:space="preserve">Rata-rata jam Learning per karyawan</t>
  </si>
  <si>
    <t xml:space="preserve">Total %</t>
  </si>
  <si>
    <t xml:space="preserve">Saya telah mengerti dan berkomitmen selama setahun untuk mencapai tujuan kinerja di atas.</t>
  </si>
  <si>
    <t xml:space="preserve">Tanda tangan &amp; Nama</t>
  </si>
  <si>
    <t xml:space="preserve">Disetujui,</t>
  </si>
  <si>
    <t xml:space="preserve">MR William Christian T</t>
  </si>
  <si>
    <t xml:space="preserve">Jang Steven Sanjaya</t>
  </si>
  <si>
    <t xml:space="preserve">Jabatan: Construction, Maintenance, &amp; Safety</t>
  </si>
  <si>
    <t xml:space="preserve">Jabatan: Direktur Utama</t>
  </si>
  <si>
    <t xml:space="preserve">tahun 2026, set KPI cost control</t>
  </si>
  <si>
    <t xml:space="preserve">penurunan biaya maintenance dibaandingkan tahun 2025</t>
  </si>
  <si>
    <t xml:space="preserve">Kode BSC</t>
  </si>
  <si>
    <t xml:space="preserve">Indikator</t>
  </si>
  <si>
    <t xml:space="preserve">Achieve/Not Achieve</t>
  </si>
  <si>
    <t xml:space="preserve">Keterangan</t>
  </si>
  <si>
    <t xml:space="preserve">Hari Keterlambatan Kasbon</t>
  </si>
  <si>
    <t xml:space="preserve">Not Achieve</t>
  </si>
  <si>
    <t xml:space="preserve">Belum diisi/Belum ada data</t>
  </si>
  <si>
    <t xml:space="preserve">Data Aset Tidak Sesuai</t>
  </si>
  <si>
    <t xml:space="preserve">Keterlambatan penyelesaian kerusakan</t>
  </si>
  <si>
    <t xml:space="preserve">Indeks Ketidak-puasan perbaikan</t>
  </si>
  <si>
    <t xml:space="preserve">Progress SMK3</t>
  </si>
  <si>
    <t xml:space="preserve">Achieve</t>
  </si>
  <si>
    <t xml:space="preserve">Downtime Alat/Mesin</t>
  </si>
  <si>
    <t xml:space="preserve">Retensi Karyawan</t>
  </si>
  <si>
    <t xml:space="preserve">Candidate</t>
  </si>
  <si>
    <t xml:space="preserve">Jam Learning</t>
  </si>
  <si>
    <t xml:space="preserve">Nama KPI</t>
  </si>
  <si>
    <t xml:space="preserve">perbandingan antara total nilai proyek dengan estimasi biaya proyek yang di buat oleh BD</t>
  </si>
  <si>
    <t xml:space="preserve">data menggunakan data dari FA agar semua sync</t>
  </si>
  <si>
    <t xml:space="preserve">Budget (BD)</t>
  </si>
  <si>
    <t xml:space="preserve">Realisasi Nilai Proyek</t>
  </si>
  <si>
    <t xml:space="preserve">Target (100%)</t>
  </si>
  <si>
    <t xml:space="preserve">Status</t>
  </si>
  <si>
    <t xml:space="preserve">AEON Deltamas</t>
  </si>
  <si>
    <t xml:space="preserve">Supermall Karawaci</t>
  </si>
  <si>
    <t xml:space="preserve">BG Junction</t>
  </si>
  <si>
    <t xml:space="preserve">Puri Surya Jaya</t>
  </si>
  <si>
    <t xml:space="preserve">Royal Plaza</t>
  </si>
  <si>
    <t xml:space="preserve">Pepelegi</t>
  </si>
  <si>
    <t xml:space="preserve">Kusuma Bangsa</t>
  </si>
  <si>
    <t xml:space="preserve">Plafon Rungkut</t>
  </si>
  <si>
    <t xml:space="preserve">BPOM Pabrik</t>
  </si>
  <si>
    <t xml:space="preserve">Total</t>
  </si>
  <si>
    <t xml:space="preserve">Dibawah target</t>
  </si>
  <si>
    <t xml:space="preserve">Realisasi</t>
  </si>
  <si>
    <t xml:space="preserve">Column 1</t>
  </si>
  <si>
    <t xml:space="preserve">Januari</t>
  </si>
  <si>
    <t xml:space="preserve">Februari</t>
  </si>
  <si>
    <t xml:space="preserve">Maret</t>
  </si>
  <si>
    <t xml:space="preserve">April</t>
  </si>
  <si>
    <t xml:space="preserve">Mei</t>
  </si>
  <si>
    <t xml:space="preserve">smoke detector PTC, kompresor pabrik, bio waste, pelunasa interior PCM</t>
  </si>
  <si>
    <t xml:space="preserve">Juni</t>
  </si>
  <si>
    <t xml:space="preserve">smoke detectot PTC (tidak bisa realisasi krn dari pihak PTC blm dipasang)</t>
  </si>
  <si>
    <t xml:space="preserve">Juli</t>
  </si>
  <si>
    <t xml:space="preserve">Agustus</t>
  </si>
  <si>
    <t xml:space="preserve">September</t>
  </si>
  <si>
    <t xml:space="preserve">Oktober</t>
  </si>
  <si>
    <t xml:space="preserve">November</t>
  </si>
  <si>
    <t xml:space="preserve">Desember</t>
  </si>
  <si>
    <t xml:space="preserve">data aset keluar dar GA</t>
  </si>
  <si>
    <t xml:space="preserve">dihitung dari jumlah keterlambatan penyelesaian kerusakan terhadap total perbaikan kerusakan yang di lakukan</t>
  </si>
  <si>
    <t xml:space="preserve">Jumlah Pekerjaan</t>
  </si>
  <si>
    <t xml:space="preserve">Jumlah Keterlambatan</t>
  </si>
  <si>
    <t xml:space="preserve">online form belum support</t>
  </si>
  <si>
    <t xml:space="preserve">Indeks Kepuasan perbaikan</t>
  </si>
  <si>
    <t xml:space="preserve">Jumlah online form</t>
  </si>
  <si>
    <t xml:space="preserve">Good</t>
  </si>
  <si>
    <t xml:space="preserve">Okay</t>
  </si>
  <si>
    <t xml:space="preserve">Bad</t>
  </si>
  <si>
    <t xml:space="preserve">Online form belum support</t>
  </si>
  <si>
    <t xml:space="preserve">total 150 perbaikan, yang isi review hanya 45</t>
  </si>
  <si>
    <t xml:space="preserve">mulai agustus</t>
  </si>
  <si>
    <t xml:space="preserve">1. bintang jadi 5 per bulan agustus
2. lead time review dijadikan 3x24 jam
3. diturunkan langsung ke SPV Maintenance</t>
  </si>
  <si>
    <t xml:space="preserve">5 &gt; 5
4 &gt; 4
3 &gt; 3
2 &gt; 2
1 &gt; 1</t>
  </si>
  <si>
    <t xml:space="preserve">atau pakai rata2</t>
  </si>
  <si>
    <t xml:space="preserve">Proyek Macro</t>
  </si>
  <si>
    <t xml:space="preserve">jumlah proyek yang deal</t>
  </si>
  <si>
    <t xml:space="preserve">Temuan audit compliance &amp; mutu</t>
  </si>
  <si>
    <t xml:space="preserve">audit dilakukan oleh AI</t>
  </si>
  <si>
    <t xml:space="preserve">temuan mayor</t>
  </si>
  <si>
    <t xml:space="preserve">Kuarter 1</t>
  </si>
  <si>
    <t xml:space="preserve">Kuarter 2</t>
  </si>
  <si>
    <t xml:space="preserve">Kuarter 3</t>
  </si>
  <si>
    <t xml:space="preserve">Kuarter 4</t>
  </si>
  <si>
    <t xml:space="preserve">Outlet Terlambat Buka</t>
  </si>
  <si>
    <t xml:space="preserve">dihitung dari jumlah proyek yang terlambat dibanding total proyek yang di kerjakan</t>
  </si>
  <si>
    <t xml:space="preserve">HAM dengan milik BD</t>
  </si>
  <si>
    <t xml:space="preserve">Target</t>
  </si>
  <si>
    <t xml:space="preserve">Hari keterlambatan</t>
  </si>
  <si>
    <t xml:space="preserve">Kategori</t>
  </si>
  <si>
    <t xml:space="preserve">Column 2</t>
  </si>
  <si>
    <t xml:space="preserve">Mie Mapan AEON Deltamas</t>
  </si>
  <si>
    <t xml:space="preserve">masih menggunakan data proyek terlmbat, next project baru pakai outlet terlambat buka</t>
  </si>
  <si>
    <t xml:space="preserve">Mie Mapan Supermall Karawaci</t>
  </si>
  <si>
    <t xml:space="preserve">Mie Mapan BG Junction</t>
  </si>
  <si>
    <t xml:space="preserve">Kecelakaan kerja</t>
  </si>
  <si>
    <t xml:space="preserve">jumlah kecelakaan kerja setiap bulan all departemen</t>
  </si>
  <si>
    <t xml:space="preserve">dari berangkat kerja sampai pulang kerja</t>
  </si>
  <si>
    <t xml:space="preserve">panci presto pabrik</t>
  </si>
  <si>
    <t xml:space="preserve">Progress Implementasi SMK3 tingkat awal</t>
  </si>
  <si>
    <t xml:space="preserve">64 modul</t>
  </si>
  <si>
    <t xml:space="preserve">di spread per quartal</t>
  </si>
  <si>
    <t xml:space="preserve">https://openproject.mapan.co.id/projects/smk3-tingkat-awal/work_packages?query_props=%7B%22c%22%3A%5B%22id%22%2C%22subject%22%2C%22type%22%2C%22status%22%2C%22assignee%22%2C%22priority%22%5D%2C%22hi%22%3Atrue%2C%22g%22%3A%22%22%2C%22is%22%3Atrue%2C%22tv%22%3Afalse%2C%22hla%22%3A%5B%22status%22%2C%22priority%22%2C%22dueDate%22%5D%2C%22t%22%3A%22id%3Aasc%22%2C%22f%22%3A%5B%5D%2C%22ts%22%3A%22PT0S%22%2C%22pp%22%3A100%2C%22pa%22%3A1%7D</t>
  </si>
  <si>
    <t xml:space="preserve">implemented modul</t>
  </si>
  <si>
    <t xml:space="preserve">Q1</t>
  </si>
  <si>
    <t xml:space="preserve">Q2</t>
  </si>
  <si>
    <t xml:space="preserve">Q3</t>
  </si>
  <si>
    <t xml:space="preserve">Q4</t>
  </si>
  <si>
    <t xml:space="preserve">Downtime alat / mesin</t>
  </si>
  <si>
    <t xml:space="preserve">total downtime mesin di bandingkan total jam operasional mesin</t>
  </si>
  <si>
    <t xml:space="preserve">dihitung dari selesai waktu SLA (standar skala prioritas perbaikan equipment)</t>
  </si>
  <si>
    <t xml:space="preserve">Total downtime</t>
  </si>
  <si>
    <t xml:space="preserve">Total Operasional</t>
  </si>
  <si>
    <t xml:space="preserve">4-6 bulan sejak karyawan join</t>
  </si>
  <si>
    <t xml:space="preserve">isi data dulu</t>
  </si>
  <si>
    <t xml:space="preserve">Candidate Readiness</t>
  </si>
  <si>
    <t xml:space="preserve">total karyawan ready/ total karyawan</t>
  </si>
  <si>
    <t xml:space="preserve">pembulatan ke atas</t>
  </si>
  <si>
    <t xml:space="preserve">pembulatan ke bawah</t>
  </si>
  <si>
    <t xml:space="preserve">Jumlah karyawan</t>
  </si>
  <si>
    <t xml:space="preserve">Column 5</t>
  </si>
  <si>
    <t xml:space="preserve">Column 6</t>
  </si>
  <si>
    <t xml:space="preserve">Yogi</t>
  </si>
  <si>
    <t xml:space="preserve">Richard</t>
  </si>
  <si>
    <t xml:space="preserve">Dani</t>
  </si>
  <si>
    <t xml:space="preserve">Aulia</t>
  </si>
  <si>
    <t xml:space="preserve">shofie</t>
  </si>
  <si>
    <t xml:space="preserve">Afandi</t>
  </si>
  <si>
    <t xml:space="preserve">Arif</t>
  </si>
  <si>
    <t xml:space="preserve">Hendrian</t>
  </si>
  <si>
    <t xml:space="preserve">raihan</t>
  </si>
  <si>
    <t xml:space="preserve">anas</t>
  </si>
  <si>
    <t xml:space="preserve">Rata-rata Jam Learning Karyawan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</si>
</sst>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#,##0.00"/>
    <numFmt numFmtId="166" formatCode="0%"/>
    <numFmt numFmtId="167" formatCode="0.00%"/>
    <numFmt numFmtId="168" formatCode="0.00"/>
    <numFmt numFmtId="169" formatCode="0"/>
    <numFmt numFmtId="170" formatCode="0.0%"/>
    <numFmt numFmtId="171" formatCode="#,##0"/>
    <numFmt numFmtId="172" formatCode="General"/>
    <numFmt numFmtId="173" formatCode="_-* #,##0.00_-;\-* #,##0.00_-;_-* \-??_-;_-@_-"/>
    <numFmt numFmtId="174" formatCode="@"/>
    <numFmt numFmtId="175" formatCode="m/d/yyyy"/>
    <numFmt numFmtId="176" formatCode="d\-mmm"/>
  </numFmts>
  <fonts count="34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1"/>
    </font>
    <font>
      <b val="true"/>
      <sz val="23"/>
      <color theme="1"/>
      <name val="Arial"/>
      <family val="2"/>
      <charset val="1"/>
    </font>
    <font>
      <sz val="10"/>
      <color theme="1"/>
      <name val="Arial"/>
      <family val="2"/>
      <charset val="1"/>
    </font>
    <font>
      <b val="true"/>
      <sz val="16"/>
      <color theme="1"/>
      <name val="Arial"/>
      <family val="2"/>
      <charset val="1"/>
    </font>
    <font>
      <sz val="11"/>
      <color theme="1"/>
      <name val="Arial"/>
      <family val="2"/>
      <charset val="1"/>
    </font>
    <font>
      <b val="true"/>
      <sz val="11"/>
      <color rgb="FFFFFFFF"/>
      <name val="Arial"/>
      <family val="2"/>
      <charset val="1"/>
    </font>
    <font>
      <b val="true"/>
      <i val="true"/>
      <sz val="11"/>
      <color rgb="FFFF9900"/>
      <name val="Arial"/>
      <family val="2"/>
      <charset val="1"/>
    </font>
    <font>
      <b val="true"/>
      <i val="true"/>
      <sz val="11"/>
      <color rgb="FFFFFFFF"/>
      <name val="Arial"/>
      <family val="2"/>
      <charset val="1"/>
    </font>
    <font>
      <b val="true"/>
      <sz val="12"/>
      <color theme="1"/>
      <name val="Arial"/>
      <family val="2"/>
      <charset val="1"/>
    </font>
    <font>
      <sz val="12"/>
      <color rgb="FF9900FF"/>
      <name val="Arial"/>
      <family val="2"/>
      <charset val="1"/>
    </font>
    <font>
      <sz val="12"/>
      <color rgb="FF000000"/>
      <name val="Arial"/>
      <family val="2"/>
      <charset val="1"/>
    </font>
    <font>
      <sz val="12"/>
      <color theme="1"/>
      <name val="Arial"/>
      <family val="2"/>
      <charset val="1"/>
    </font>
    <font>
      <sz val="11"/>
      <color rgb="FF0000FF"/>
      <name val="Arial"/>
      <family val="2"/>
      <charset val="1"/>
    </font>
    <font>
      <sz val="11"/>
      <color rgb="FFFF9900"/>
      <name val="Arial"/>
      <family val="2"/>
      <charset val="1"/>
    </font>
    <font>
      <b val="true"/>
      <i val="true"/>
      <sz val="11"/>
      <color theme="1"/>
      <name val="Arial"/>
      <family val="2"/>
      <charset val="1"/>
    </font>
    <font>
      <b val="true"/>
      <sz val="11"/>
      <color theme="1"/>
      <name val="Arial"/>
      <family val="2"/>
      <charset val="1"/>
    </font>
    <font>
      <u val="single"/>
      <sz val="11"/>
      <color theme="1"/>
      <name val="Arial"/>
      <family val="2"/>
      <charset val="1"/>
    </font>
    <font>
      <sz val="10"/>
      <name val="Arial"/>
      <family val="2"/>
    </font>
    <font>
      <b val="true"/>
      <sz val="10"/>
      <color rgb="FF000000"/>
      <name val="Arial"/>
      <family val="2"/>
      <charset val="1"/>
    </font>
    <font>
      <b val="true"/>
      <sz val="10"/>
      <color theme="1"/>
      <name val="Arial"/>
      <family val="2"/>
      <charset val="1"/>
    </font>
    <font>
      <sz val="14"/>
      <color theme="1"/>
      <name val="Arial"/>
      <family val="2"/>
      <charset val="1"/>
    </font>
    <font>
      <sz val="10"/>
      <color rgb="FF1F1F1F"/>
      <name val="Arial"/>
      <family val="2"/>
      <charset val="1"/>
    </font>
    <font>
      <sz val="10"/>
      <color rgb="FFFF0000"/>
      <name val="Arial"/>
      <family val="2"/>
      <charset val="1"/>
    </font>
    <font>
      <b val="true"/>
      <sz val="10"/>
      <color rgb="FFFFFFFF"/>
      <name val="Arial"/>
      <family val="2"/>
      <charset val="1"/>
    </font>
    <font>
      <sz val="10"/>
      <color rgb="FF434343"/>
      <name val="Arial"/>
      <family val="2"/>
      <charset val="1"/>
    </font>
    <font>
      <sz val="10"/>
      <color rgb="FFFFCFC9"/>
      <name val="Arial"/>
      <family val="2"/>
      <charset val="1"/>
    </font>
    <font>
      <sz val="10"/>
      <color rgb="FF0000FF"/>
      <name val="Arial"/>
      <family val="2"/>
      <charset val="1"/>
    </font>
    <font>
      <u val="single"/>
      <sz val="10"/>
      <color rgb="FF0000FF"/>
      <name val="Arial"/>
      <family val="2"/>
      <charset val="1"/>
    </font>
    <font>
      <sz val="10"/>
      <color rgb="FFFF9900"/>
      <name val="Arial"/>
      <family val="2"/>
      <charset val="1"/>
    </font>
    <font>
      <b val="true"/>
      <sz val="10"/>
      <color rgb="FF434343"/>
      <name val="Arial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DDEBF7"/>
        <bgColor rgb="FFCCFFFF"/>
      </patternFill>
    </fill>
    <fill>
      <patternFill patternType="solid">
        <fgColor rgb="FF1F4E78"/>
        <bgColor rgb="FF284E3F"/>
      </patternFill>
    </fill>
    <fill>
      <patternFill patternType="solid">
        <fgColor rgb="FFFFFFFF"/>
        <bgColor rgb="FFF8F9FA"/>
      </patternFill>
    </fill>
    <fill>
      <patternFill patternType="solid">
        <fgColor rgb="FF2F75B5"/>
        <bgColor rgb="FF0066CC"/>
      </patternFill>
    </fill>
    <fill>
      <patternFill patternType="solid">
        <fgColor rgb="FFFFC0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356854"/>
        <bgColor rgb="FF38761D"/>
      </patternFill>
    </fill>
    <fill>
      <patternFill patternType="solid">
        <fgColor rgb="FFF8F9FA"/>
        <bgColor rgb="FFFFFFFF"/>
      </patternFill>
    </fill>
    <fill>
      <patternFill patternType="solid">
        <fgColor rgb="FFCCD9D4"/>
        <bgColor rgb="FFDDEBF7"/>
      </patternFill>
    </fill>
  </fills>
  <borders count="5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double">
        <color rgb="FF5B9BD5"/>
      </left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double">
        <color rgb="FF5B9BD5"/>
      </right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double">
        <color rgb="FF5B9BD5"/>
      </left>
      <right/>
      <top/>
      <bottom style="double">
        <color rgb="FF5B9BD5"/>
      </bottom>
      <diagonal/>
    </border>
    <border diagonalUp="false" diagonalDown="false">
      <left/>
      <right/>
      <top/>
      <bottom style="double">
        <color rgb="FF5B9BD5"/>
      </bottom>
      <diagonal/>
    </border>
    <border diagonalUp="false" diagonalDown="false">
      <left/>
      <right style="double">
        <color rgb="FF5B9BD5"/>
      </right>
      <top/>
      <bottom style="double">
        <color rgb="FF5B9BD5"/>
      </bottom>
      <diagonal/>
    </border>
    <border diagonalUp="false" diagonalDown="false"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284E3F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 diagonalUp="false" diagonalDown="false"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 diagonalUp="false" diagonalDown="false">
      <left style="thin">
        <color rgb="FFF8F9FA"/>
      </left>
      <right style="thin">
        <color rgb="FF284E3F"/>
      </right>
      <top style="thin">
        <color rgb="FFF8F9FA"/>
      </top>
      <bottom style="thin">
        <color rgb="FFF8F9FA"/>
      </bottom>
      <diagonal/>
    </border>
    <border diagonalUp="false" diagonalDown="false">
      <left style="thin">
        <color rgb="FF284E3F"/>
      </left>
      <right style="thin">
        <color rgb="FFFFFF00"/>
      </right>
      <top style="thin">
        <color rgb="FFFFFF00"/>
      </top>
      <bottom style="thin">
        <color rgb="FFFFFF00"/>
      </bottom>
      <diagonal/>
    </border>
    <border diagonalUp="false" diagonalDown="false">
      <left style="thin">
        <color rgb="FF284E3F"/>
      </left>
      <right style="thin">
        <color rgb="FFFFFFFF"/>
      </right>
      <top style="thin">
        <color rgb="FFFFFFFF"/>
      </top>
      <bottom style="thin">
        <color rgb="FF284E3F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284E3F"/>
      </bottom>
      <diagonal/>
    </border>
    <border diagonalUp="false" diagonalDown="false">
      <left style="thin">
        <color rgb="FFFFFFFF"/>
      </left>
      <right style="thin">
        <color rgb="FF284E3F"/>
      </right>
      <top style="thin">
        <color rgb="FFFFFFFF"/>
      </top>
      <bottom style="thin">
        <color rgb="FF284E3F"/>
      </bottom>
      <diagonal/>
    </border>
    <border diagonalUp="false" diagonalDown="false">
      <left/>
      <right style="thin">
        <color rgb="FF356854"/>
      </right>
      <top style="thin">
        <color rgb="FF284E3F"/>
      </top>
      <bottom style="thin">
        <color rgb="FF284E3F"/>
      </bottom>
      <diagonal/>
    </border>
    <border diagonalUp="false" diagonalDown="false">
      <left/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/>
      <right style="thin">
        <color rgb="FFF8F9FA"/>
      </right>
      <top style="thin">
        <color rgb="FFF8F9FA"/>
      </top>
      <bottom style="thin">
        <color rgb="FFF8F9FA"/>
      </bottom>
      <diagonal/>
    </border>
    <border diagonalUp="false" diagonalDown="false">
      <left/>
      <right style="thin">
        <color rgb="FFFFFFFF"/>
      </right>
      <top style="thin">
        <color rgb="FFFFFFFF"/>
      </top>
      <bottom style="thin">
        <color rgb="FF284E3F"/>
      </bottom>
      <diagonal/>
    </border>
    <border diagonalUp="false" diagonalDown="false">
      <left style="thin">
        <color rgb="FF284E3F"/>
      </left>
      <right style="thin">
        <color rgb="FFF8F9FA"/>
      </right>
      <top style="thin">
        <color rgb="FFF8F9FA"/>
      </top>
      <bottom style="thin"/>
      <diagonal/>
    </border>
    <border diagonalUp="false" diagonalDown="false">
      <left style="thin">
        <color rgb="FFF8F9FA"/>
      </left>
      <right style="thin">
        <color rgb="FFF8F9FA"/>
      </right>
      <top style="thin">
        <color rgb="FFF8F9FA"/>
      </top>
      <bottom style="thin"/>
      <diagonal/>
    </border>
    <border diagonalUp="false" diagonalDown="false">
      <left style="thin">
        <color rgb="FFFFFFFF"/>
      </left>
      <right style="thin">
        <color rgb="FF284E3F"/>
      </right>
      <top style="thin">
        <color rgb="FFFFFFFF"/>
      </top>
      <bottom style="thin"/>
      <diagonal/>
    </border>
    <border diagonalUp="false" diagonalDown="false">
      <left style="thin">
        <color rgb="FF284E3F"/>
      </left>
      <right style="thin">
        <color rgb="FFCCD9D4"/>
      </right>
      <top style="double">
        <color rgb="FF284E3F"/>
      </top>
      <bottom style="thin">
        <color rgb="FF284E3F"/>
      </bottom>
      <diagonal/>
    </border>
    <border diagonalUp="false" diagonalDown="false">
      <left style="thin">
        <color rgb="FFCCD9D4"/>
      </left>
      <right style="thin">
        <color rgb="FFCCD9D4"/>
      </right>
      <top style="double">
        <color rgb="FF284E3F"/>
      </top>
      <bottom style="thin">
        <color rgb="FF284E3F"/>
      </bottom>
      <diagonal/>
    </border>
    <border diagonalUp="false" diagonalDown="false">
      <left style="thin">
        <color rgb="FFCCD9D4"/>
      </left>
      <right style="thin">
        <color rgb="FF284E3F"/>
      </right>
      <top style="double">
        <color rgb="FF284E3F"/>
      </top>
      <bottom style="thin">
        <color rgb="FF284E3F"/>
      </bottom>
      <diagonal/>
    </border>
    <border diagonalUp="false" diagonalDown="false">
      <left style="thin"/>
      <right style="thin">
        <color rgb="FFFFFFFF"/>
      </right>
      <top style="thin"/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FFFFFF"/>
      </right>
      <top style="thin"/>
      <bottom style="thin">
        <color rgb="FFFFFFFF"/>
      </bottom>
      <diagonal/>
    </border>
    <border diagonalUp="false" diagonalDown="false">
      <left style="thin">
        <color rgb="FFFFFFFF"/>
      </left>
      <right style="thin"/>
      <top style="thin"/>
      <bottom style="thin">
        <color rgb="FFFFFFFF"/>
      </bottom>
      <diagonal/>
    </border>
    <border diagonalUp="false" diagonalDown="false">
      <left style="thin"/>
      <right style="thin">
        <color rgb="FFF8F9FA"/>
      </right>
      <top style="thin">
        <color rgb="FFF8F9FA"/>
      </top>
      <bottom style="thin">
        <color rgb="FFF8F9FA"/>
      </bottom>
      <diagonal/>
    </border>
    <border diagonalUp="false" diagonalDown="false">
      <left style="thin">
        <color rgb="FFF8F9FA"/>
      </left>
      <right style="thin"/>
      <top style="thin">
        <color rgb="FFF8F9FA"/>
      </top>
      <bottom style="thin">
        <color rgb="FFF8F9FA"/>
      </bottom>
      <diagonal/>
    </border>
    <border diagonalUp="false" diagonalDown="false">
      <left style="thin"/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/>
      <top style="thin">
        <color rgb="FFFFFFFF"/>
      </top>
      <bottom style="thin">
        <color rgb="FFFFFFFF"/>
      </bottom>
      <diagonal/>
    </border>
    <border diagonalUp="false" diagonalDown="false">
      <left style="thin"/>
      <right style="thin">
        <color rgb="FFF8F9FA"/>
      </right>
      <top style="thin">
        <color rgb="FFF8F9FA"/>
      </top>
      <bottom style="thin"/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/>
      <diagonal/>
    </border>
    <border diagonalUp="false" diagonalDown="false">
      <left style="thin">
        <color rgb="FFF8F9FA"/>
      </left>
      <right style="thin"/>
      <top style="thin">
        <color rgb="FFF8F9FA"/>
      </top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73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6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3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5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5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5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9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0" fillId="5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5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8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8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8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1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1" fontId="8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8" fillId="0" borderId="1" xfId="1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2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2" fontId="4" fillId="0" borderId="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8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2" fontId="8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1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6" borderId="1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8" fillId="6" borderId="9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9" fillId="6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6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0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0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3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3" fillId="0" borderId="1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4" fontId="23" fillId="0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3" fillId="0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3" fillId="0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22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6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6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1" fontId="25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5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5" fillId="0" borderId="2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2" fillId="0" borderId="2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6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6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1" fontId="25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5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5" fillId="0" borderId="2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1" fontId="4" fillId="0" borderId="25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2" fillId="0" borderId="2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3" fillId="0" borderId="28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6" fillId="0" borderId="2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6" fillId="0" borderId="2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1" fontId="25" fillId="0" borderId="2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5" fillId="0" borderId="2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5" fillId="0" borderId="3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3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0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6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6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6" fillId="0" borderId="2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1" fontId="6" fillId="0" borderId="2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6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6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6" fillId="0" borderId="2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4" fontId="23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3" fillId="0" borderId="3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0" borderId="3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25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2" fillId="0" borderId="3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25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3" fillId="0" borderId="34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74" fontId="27" fillId="8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8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8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28" fillId="4" borderId="2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8" fillId="4" borderId="2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9" fillId="4" borderId="2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1" fontId="28" fillId="9" borderId="25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8" fillId="9" borderId="25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2" fillId="0" borderId="3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28" fillId="9" borderId="36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8" fillId="9" borderId="36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1" fontId="25" fillId="0" borderId="3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9" fillId="4" borderId="3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1" fontId="28" fillId="9" borderId="2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8" fillId="9" borderId="2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6" fillId="0" borderId="2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2" fillId="10" borderId="3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9" borderId="39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6" fillId="10" borderId="4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75" fontId="6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2" fontId="6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5" fontId="6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2" fontId="6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2" fontId="23" fillId="10" borderId="38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6" fillId="10" borderId="3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10" borderId="3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25" fillId="10" borderId="3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1" fontId="25" fillId="10" borderId="3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5" fillId="10" borderId="3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5" fillId="10" borderId="4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6" fillId="0" borderId="0" xfId="19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3" fillId="0" borderId="1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6" fontId="6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25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6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25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2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2" fillId="0" borderId="2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2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25" fillId="0" borderId="2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6" fontId="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70" fontId="6" fillId="0" borderId="0" xfId="19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7" fillId="8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4" borderId="4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6" fillId="4" borderId="4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6" fillId="4" borderId="4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28" fillId="4" borderId="4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1" fontId="25" fillId="4" borderId="4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9" fillId="4" borderId="4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3" fillId="9" borderId="4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6" fillId="9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6" fillId="9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28" fillId="4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1" fontId="25" fillId="9" borderId="25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9" fillId="9" borderId="4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3" fillId="4" borderId="4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6" fillId="4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1" fontId="25" fillId="4" borderId="2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9" fillId="4" borderId="4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3" fillId="9" borderId="4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6" fillId="9" borderId="3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6" fillId="9" borderId="3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28" fillId="4" borderId="4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1" fontId="25" fillId="9" borderId="36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9" fillId="9" borderId="5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6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6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6" fillId="0" borderId="29" xfId="0" applyFont="tru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0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1F1F1F"/>
          <bgColor rgb="FF000000"/>
        </patternFill>
      </fill>
    </dxf>
    <dxf>
      <fill>
        <patternFill patternType="solid">
          <fgColor rgb="FFCCD9D4"/>
          <bgColor rgb="FF000000"/>
        </patternFill>
      </fill>
    </dxf>
    <dxf>
      <fill>
        <patternFill patternType="solid">
          <fgColor rgb="FF356854"/>
          <bgColor rgb="FF000000"/>
        </patternFill>
      </fill>
    </dxf>
    <dxf>
      <fill>
        <patternFill patternType="solid">
          <fgColor rgb="FFF8F9FA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434343"/>
          <bgColor rgb="FF000000"/>
        </patternFill>
      </fill>
    </dxf>
    <dxf>
      <fill>
        <patternFill patternType="solid">
          <fgColor rgb="FFFFCFC9"/>
          <bgColor rgb="FF000000"/>
        </patternFill>
      </fill>
    </dxf>
    <dxf>
      <font>
        <name val="Arial"/>
        <charset val="1"/>
        <family val="0"/>
        <color rgb="FF000000"/>
      </font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38761D"/>
      <rgbColor rgb="FF000080"/>
      <rgbColor rgb="FF808000"/>
      <rgbColor rgb="FF9900FF"/>
      <rgbColor rgb="FF008080"/>
      <rgbColor rgb="FFC0C0C0"/>
      <rgbColor rgb="FF808080"/>
      <rgbColor rgb="FF5B9BD5"/>
      <rgbColor rgb="FF993366"/>
      <rgbColor rgb="FFF8F9FA"/>
      <rgbColor rgb="FFDDEBF7"/>
      <rgbColor rgb="FF660066"/>
      <rgbColor rgb="FFFF8080"/>
      <rgbColor rgb="FF0066CC"/>
      <rgbColor rgb="FFCCD9D4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FC9"/>
      <rgbColor rgb="FF2F75B5"/>
      <rgbColor rgb="FF33CCCC"/>
      <rgbColor rgb="FF99CC00"/>
      <rgbColor rgb="FFFFC000"/>
      <rgbColor rgb="FFFF9900"/>
      <rgbColor rgb="FFFF6600"/>
      <rgbColor rgb="FF356854"/>
      <rgbColor rgb="FF969696"/>
      <rgbColor rgb="FF284E3F"/>
      <rgbColor rgb="FF339966"/>
      <rgbColor rgb="FF003300"/>
      <rgbColor rgb="FF1F1F1F"/>
      <rgbColor rgb="FF993300"/>
      <rgbColor rgb="FF993366"/>
      <rgbColor rgb="FF1F4E78"/>
      <rgbColor rgb="FF43434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worksheet" Target="worksheets/sheet15.xml"/><Relationship Id="rId18" Type="http://schemas.openxmlformats.org/officeDocument/2006/relationships/worksheet" Target="worksheets/sheet16.xml"/><Relationship Id="rId19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Table1_2" displayName="Table1_2" ref="A6:F20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2.xml><?xml version="1.0" encoding="utf-8"?>
<table xmlns="http://schemas.openxmlformats.org/spreadsheetml/2006/main" id="2" name="Table3_2" displayName="Table3_2" ref="A6:G11" headerRowCount="1" totalsRowCount="0" totalsRowShown="0">
  <tableColumns count="7">
    <tableColumn id="1" name="Periode"/>
    <tableColumn id="2" name="implemented modul"/>
    <tableColumn id="3" name="Realisasi"/>
    <tableColumn id="4" name="Target (100%)"/>
    <tableColumn id="5" name="Treshold Min"/>
    <tableColumn id="6" name="Skor"/>
    <tableColumn id="7" name="Status"/>
  </tableColumns>
</table>
</file>

<file path=xl/tables/table3.xml><?xml version="1.0" encoding="utf-8"?>
<table xmlns="http://schemas.openxmlformats.org/spreadsheetml/2006/main" id="3" name="Table3_4" displayName="Table3_4" ref="A6:I19" headerRowCount="1" totalsRowCount="0" totalsRowShown="0">
  <tableColumns count="9">
    <tableColumn id="1" name="Project"/>
    <tableColumn id="2" name="Budget (BD)"/>
    <tableColumn id="3" name="Realisasi Nilai Proyek"/>
    <tableColumn id="4" name="Cost Variance"/>
    <tableColumn id="5" name="Target (100%)"/>
    <tableColumn id="6" name="Treshold Min"/>
    <tableColumn id="7" name="Skor"/>
    <tableColumn id="8" name="Status"/>
    <tableColumn id="9" name="Keterangan"/>
  </tableColumns>
</table>
</file>

<file path=xl/tables/table4.xml><?xml version="1.0" encoding="utf-8"?>
<table xmlns="http://schemas.openxmlformats.org/spreadsheetml/2006/main" id="4" name="Table3_8" displayName="Table3_8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5.xml><?xml version="1.0" encoding="utf-8"?>
<table xmlns="http://schemas.openxmlformats.org/spreadsheetml/2006/main" id="5" name="Table3_9" displayName="Table3_9" ref="A6:H10" headerRowCount="0" totalsRowCount="0" totalsRowShown="0">
  <tableColumns count="8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</tableColumns>
</table>
</file>

<file path=xl/tables/table6.xml><?xml version="1.0" encoding="utf-8"?>
<table xmlns="http://schemas.openxmlformats.org/spreadsheetml/2006/main" id="6" name="Table4" displayName="Table4" ref="A6:G11" headerRowCount="1" totalsRowCount="0" totalsRowShown="0">
  <tableColumns count="7">
    <tableColumn id="1" name="Periode"/>
    <tableColumn id="2" name="Realisasi"/>
    <tableColumn id="3" name="Target (100%)"/>
    <tableColumn id="4" name="Treshold Min"/>
    <tableColumn id="5" name="Skor"/>
    <tableColumn id="6" name="Status"/>
    <tableColumn id="7" name="Keterangan"/>
  </tableColumns>
</table>
</file>

<file path=xl/tables/table7.xml><?xml version="1.0" encoding="utf-8"?>
<table xmlns="http://schemas.openxmlformats.org/spreadsheetml/2006/main" id="7" name="Table4_10" displayName="Table4_10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8.xml><?xml version="1.0" encoding="utf-8"?>
<table xmlns="http://schemas.openxmlformats.org/spreadsheetml/2006/main" id="8" name="Table4_2" displayName="Table4_2" ref="A6:G19" headerRowCount="1" totalsRowCount="0" totalsRowShown="0">
  <tableColumns count="7">
    <tableColumn id="1" name="Periode"/>
    <tableColumn id="2" name="Realisasi"/>
    <tableColumn id="3" name="Target (100%)"/>
    <tableColumn id="4" name="Treshold Min"/>
    <tableColumn id="5" name="Skor"/>
    <tableColumn id="6" name="Status"/>
    <tableColumn id="7" name="Column 1"/>
  </tableColumns>
</table>
</file>

<file path=xl/tables/table9.xml><?xml version="1.0" encoding="utf-8"?>
<table xmlns="http://schemas.openxmlformats.org/spreadsheetml/2006/main" id="9" name="Table4_3" displayName="Table4_3" ref="A6:I19" headerRowCount="1" totalsRowCount="0" totalsRowShown="0">
  <tableColumns count="9">
    <tableColumn id="1" name="Periode"/>
    <tableColumn id="2" name="Jumlah Pekerjaan"/>
    <tableColumn id="3" name="Jumlah Keterlambatan"/>
    <tableColumn id="4" name="Realisasi"/>
    <tableColumn id="5" name="Target (100%)"/>
    <tableColumn id="6" name="Treshold Min"/>
    <tableColumn id="7" name="Skor"/>
    <tableColumn id="8" name="Status"/>
    <tableColumn id="9" name="Keterangan"/>
  </tableColumns>
</table>
</file>

<file path=xl/tables/table10.xml><?xml version="1.0" encoding="utf-8"?>
<table xmlns="http://schemas.openxmlformats.org/spreadsheetml/2006/main" id="10" name="Table4_4" displayName="Table4_4" ref="A6:J24" headerRowCount="1" totalsRowCount="0" totalsRowShown="0">
  <tableColumns count="10">
    <tableColumn id="1" name="Project"/>
    <tableColumn id="2" name="Target"/>
    <tableColumn id="3" name="Realisasi"/>
    <tableColumn id="4" name="Hari keterlambatan"/>
    <tableColumn id="5" name="Kategori"/>
    <tableColumn id="6" name="Target (100%)"/>
    <tableColumn id="7" name="Treshold Min"/>
    <tableColumn id="8" name="Skor"/>
    <tableColumn id="9" name="Status"/>
    <tableColumn id="10" name="Column 2"/>
  </tableColumns>
</table>
</file>

<file path=xl/tables/table11.xml><?xml version="1.0" encoding="utf-8"?>
<table xmlns="http://schemas.openxmlformats.org/spreadsheetml/2006/main" id="11" name="Table4_5" displayName="Table4_5" ref="A6:I19" headerRowCount="1" totalsRowCount="0" totalsRowShown="0">
  <tableColumns count="9">
    <tableColumn id="1" name="Periode"/>
    <tableColumn id="2" name="Total downtime"/>
    <tableColumn id="3" name="Total Operasional"/>
    <tableColumn id="4" name="Realisasi"/>
    <tableColumn id="5" name="Target (100%)"/>
    <tableColumn id="6" name="Treshold Min"/>
    <tableColumn id="7" name="Skor"/>
    <tableColumn id="8" name="Status"/>
    <tableColumn id="9" name="Keterangan"/>
  </tableColumns>
</table>
</file>

<file path=xl/tables/table12.xml><?xml version="1.0" encoding="utf-8"?>
<table xmlns="http://schemas.openxmlformats.org/spreadsheetml/2006/main" id="12" name="Table4_6" displayName="Table4_6" ref="A6:K19" headerRowCount="1" totalsRowCount="0" totalsRowShown="0">
  <tableColumns count="11">
    <tableColumn id="1" name="Periode"/>
    <tableColumn id="2" name="Jumlah online form"/>
    <tableColumn id="3" name="Good"/>
    <tableColumn id="4" name="Okay"/>
    <tableColumn id="5" name="Bad"/>
    <tableColumn id="6" name="Realisasi"/>
    <tableColumn id="7" name="Target (100%)"/>
    <tableColumn id="8" name="Treshold Min"/>
    <tableColumn id="9" name="Skor"/>
    <tableColumn id="10" name="Status"/>
    <tableColumn id="11" name="Keterangan"/>
  </tableColumns>
</table>
</file>

<file path=xl/tables/table13.xml><?xml version="1.0" encoding="utf-8"?>
<table xmlns="http://schemas.openxmlformats.org/spreadsheetml/2006/main" id="13" name="Table4_7" displayName="Table4_7" ref="A6:G19" headerRowCount="1" totalsRowCount="0" totalsRowShown="0">
  <tableColumns count="7">
    <tableColumn id="1" name="Periode"/>
    <tableColumn id="2" name="Realisasi"/>
    <tableColumn id="3" name="Target (100%)"/>
    <tableColumn id="4" name="Treshold Min"/>
    <tableColumn id="5" name="Skor"/>
    <tableColumn id="6" name="Status"/>
    <tableColumn id="7" name="Column 1"/>
  </tableColumns>
</table>
</file>

<file path=xl/tables/table14.xml><?xml version="1.0" encoding="utf-8"?>
<table xmlns="http://schemas.openxmlformats.org/spreadsheetml/2006/main" id="14" name="Table4_9" displayName="Table4_9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table" Target="../tables/table3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vmlDrawing" Target="../drawings/vmlDrawing2.vml"/><Relationship Id="rId3" Type="http://schemas.openxmlformats.org/officeDocument/2006/relationships/table" Target="../tables/table8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comments" Target="../comments5.xml"/><Relationship Id="rId2" Type="http://schemas.openxmlformats.org/officeDocument/2006/relationships/vmlDrawing" Target="../drawings/vmlDrawing3.vml"/><Relationship Id="rId3" Type="http://schemas.openxmlformats.org/officeDocument/2006/relationships/table" Target="../tables/table14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table" Target="../tables/table9.x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comments" Target="../comments7.xml"/><Relationship Id="rId2" Type="http://schemas.openxmlformats.org/officeDocument/2006/relationships/vmlDrawing" Target="../drawings/vmlDrawing4.vml"/><Relationship Id="rId3" Type="http://schemas.openxmlformats.org/officeDocument/2006/relationships/table" Target="../tables/table12.xm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comments" Target="../comments8.xml"/><Relationship Id="rId2" Type="http://schemas.openxmlformats.org/officeDocument/2006/relationships/vmlDrawing" Target="../drawings/vmlDrawing5.vml"/><Relationship Id="rId3" Type="http://schemas.openxmlformats.org/officeDocument/2006/relationships/table" Target="../tables/table1.xm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comments" Target="../comments9.xml"/><Relationship Id="rId2" Type="http://schemas.openxmlformats.org/officeDocument/2006/relationships/vmlDrawing" Target="../drawings/vmlDrawing6.vml"/><Relationship Id="rId3" Type="http://schemas.openxmlformats.org/officeDocument/2006/relationships/table" Target="../tables/table6.xml"/>
</Relationships>
</file>

<file path=xl/worksheets/_rels/sheet10.xml.rels><?xml version="1.0" encoding="UTF-8"?>
<Relationships xmlns="http://schemas.openxmlformats.org/package/2006/relationships"><Relationship Id="rId1" Type="http://schemas.openxmlformats.org/officeDocument/2006/relationships/table" Target="../tables/table10.xml"/>
</Relationships>
</file>

<file path=xl/worksheets/_rels/sheet11.xml.rels><?xml version="1.0" encoding="UTF-8"?>
<Relationships xmlns="http://schemas.openxmlformats.org/package/2006/relationships"><Relationship Id="rId1" Type="http://schemas.openxmlformats.org/officeDocument/2006/relationships/comments" Target="../comments11.xml"/><Relationship Id="rId2" Type="http://schemas.openxmlformats.org/officeDocument/2006/relationships/vmlDrawing" Target="../drawings/vmlDrawing7.vml"/><Relationship Id="rId3" Type="http://schemas.openxmlformats.org/officeDocument/2006/relationships/table" Target="../tables/table13.xml"/>
</Relationships>
</file>

<file path=xl/worksheets/_rels/sheet12.xml.rels><?xml version="1.0" encoding="UTF-8"?>
<Relationships xmlns="http://schemas.openxmlformats.org/package/2006/relationships"><Relationship Id="rId1" Type="http://schemas.openxmlformats.org/officeDocument/2006/relationships/table" Target="../tables/table2.xml"/>
</Relationships>
</file>

<file path=xl/worksheets/_rels/sheet13.xml.rels><?xml version="1.0" encoding="UTF-8"?>
<Relationships xmlns="http://schemas.openxmlformats.org/package/2006/relationships"><Relationship Id="rId1" Type="http://schemas.openxmlformats.org/officeDocument/2006/relationships/comments" Target="../comments13.xml"/><Relationship Id="rId2" Type="http://schemas.openxmlformats.org/officeDocument/2006/relationships/vmlDrawing" Target="../drawings/vmlDrawing8.vml"/><Relationship Id="rId3" Type="http://schemas.openxmlformats.org/officeDocument/2006/relationships/table" Target="../tables/table11.xml"/>
</Relationships>
</file>

<file path=xl/worksheets/_rels/sheet14.xml.rels><?xml version="1.0" encoding="UTF-8"?>
<Relationships xmlns="http://schemas.openxmlformats.org/package/2006/relationships"><Relationship Id="rId1" Type="http://schemas.openxmlformats.org/officeDocument/2006/relationships/table" Target="../tables/table7.xml"/>
</Relationships>
</file>

<file path=xl/worksheets/_rels/sheet15.xml.rels><?xml version="1.0" encoding="UTF-8"?>
<Relationships xmlns="http://schemas.openxmlformats.org/package/2006/relationships"><Relationship Id="rId1" Type="http://schemas.openxmlformats.org/officeDocument/2006/relationships/comments" Target="../comments15.xml"/><Relationship Id="rId2" Type="http://schemas.openxmlformats.org/officeDocument/2006/relationships/vmlDrawing" Target="../drawings/vmlDrawing9.vml"/><Relationship Id="rId3" Type="http://schemas.openxmlformats.org/officeDocument/2006/relationships/table" Target="../tables/table5.xml"/>
</Relationships>
</file>

<file path=xl/worksheets/_rels/sheet16.xml.rels><?xml version="1.0" encoding="UTF-8"?>
<Relationships xmlns="http://schemas.openxmlformats.org/package/2006/relationships"><Relationship Id="rId1" Type="http://schemas.openxmlformats.org/officeDocument/2006/relationships/table" Target="../tables/table4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9900"/>
    <pageSetUpPr fitToPage="false"/>
  </sheetPr>
  <dimension ref="A1:AE960"/>
  <sheetViews>
    <sheetView showFormulas="false" showGridLines="true" showRowColHeaders="true" showZeros="true" rightToLeft="false" tabSelected="false" showOutlineSymbols="true" defaultGridColor="true" view="normal" topLeftCell="A1" colorId="64" zoomScale="55" zoomScaleNormal="55" zoomScalePageLayoutView="100" workbookViewId="0">
      <selection pane="topLeft" activeCell="Q44" activeCellId="0" sqref="Q44"/>
    </sheetView>
  </sheetViews>
  <sheetFormatPr defaultColWidth="12.66796875" defaultRowHeight="12.75" zeroHeight="false" outlineLevelRow="0" outlineLevelCol="0"/>
  <cols>
    <col collapsed="false" customWidth="true" hidden="false" outlineLevel="0" max="2" min="1" style="1" width="6.33"/>
    <col collapsed="false" customWidth="true" hidden="false" outlineLevel="0" max="3" min="3" style="1" width="12"/>
    <col collapsed="false" customWidth="true" hidden="false" outlineLevel="0" max="4" min="4" style="1" width="34.33"/>
    <col collapsed="false" customWidth="true" hidden="false" outlineLevel="0" max="5" min="5" style="1" width="13.14"/>
    <col collapsed="false" customWidth="true" hidden="false" outlineLevel="0" max="6" min="6" style="1" width="53.66"/>
    <col collapsed="false" customWidth="true" hidden="false" outlineLevel="0" max="7" min="7" style="1" width="14"/>
    <col collapsed="false" customWidth="false" hidden="false" outlineLevel="0" max="8" min="8" style="1" width="12.67"/>
    <col collapsed="false" customWidth="true" hidden="false" outlineLevel="0" max="9" min="9" style="1" width="16.33"/>
    <col collapsed="false" customWidth="false" hidden="false" outlineLevel="0" max="12" min="10" style="1" width="12.67"/>
    <col collapsed="false" customWidth="true" hidden="false" outlineLevel="0" max="13" min="13" style="1" width="17"/>
    <col collapsed="false" customWidth="true" hidden="false" outlineLevel="0" max="14" min="14" style="1" width="20.13"/>
    <col collapsed="false" customWidth="false" hidden="false" outlineLevel="0" max="17" min="15" style="1" width="12.67"/>
    <col collapsed="false" customWidth="true" hidden="false" outlineLevel="0" max="18" min="18" style="1" width="14.73"/>
    <col collapsed="false" customWidth="false" hidden="false" outlineLevel="0" max="16384" min="19" style="1" width="12.67"/>
  </cols>
  <sheetData>
    <row r="1" customFormat="false" ht="15.75" hidden="false" customHeight="true" outlineLevel="0" collapsed="false">
      <c r="A1" s="2"/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4"/>
      <c r="V1" s="4"/>
      <c r="W1" s="4"/>
      <c r="X1" s="4"/>
      <c r="Y1" s="4"/>
      <c r="Z1" s="4"/>
      <c r="AA1" s="4"/>
      <c r="AB1" s="4"/>
      <c r="AC1" s="4"/>
      <c r="AD1" s="4"/>
      <c r="AE1" s="4"/>
    </row>
    <row r="2" customFormat="false" ht="15.75" hidden="false" customHeight="true" outlineLevel="0" collapsed="false">
      <c r="A2" s="5"/>
      <c r="B2" s="6" t="s">
        <v>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4"/>
      <c r="V2" s="4"/>
      <c r="W2" s="4"/>
      <c r="X2" s="4"/>
      <c r="Y2" s="4"/>
      <c r="Z2" s="4"/>
      <c r="AA2" s="4"/>
      <c r="AB2" s="4"/>
      <c r="AC2" s="4"/>
      <c r="AD2" s="4"/>
      <c r="AE2" s="4"/>
    </row>
    <row r="3" customFormat="false" ht="15.75" hidden="false" customHeight="true" outlineLevel="0" collapsed="false">
      <c r="A3" s="7"/>
      <c r="B3" s="7"/>
      <c r="C3" s="7"/>
      <c r="D3" s="8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4"/>
      <c r="V3" s="4"/>
      <c r="W3" s="4"/>
      <c r="X3" s="4"/>
      <c r="Y3" s="4"/>
      <c r="Z3" s="4"/>
      <c r="AA3" s="4"/>
      <c r="AB3" s="4"/>
      <c r="AC3" s="4"/>
      <c r="AD3" s="4"/>
      <c r="AE3" s="4"/>
    </row>
    <row r="4" customFormat="false" ht="15.75" hidden="false" customHeight="true" outlineLevel="0" collapsed="false">
      <c r="A4" s="7"/>
      <c r="B4" s="9" t="s">
        <v>2</v>
      </c>
      <c r="C4" s="9"/>
      <c r="D4" s="10"/>
      <c r="E4" s="10"/>
      <c r="F4" s="10"/>
      <c r="G4" s="10"/>
      <c r="H4" s="10"/>
      <c r="I4" s="10"/>
      <c r="J4" s="10"/>
      <c r="K4" s="9" t="s">
        <v>3</v>
      </c>
      <c r="L4" s="9"/>
      <c r="M4" s="10" t="s">
        <v>4</v>
      </c>
      <c r="N4" s="10"/>
      <c r="O4" s="10"/>
      <c r="P4" s="10"/>
      <c r="Q4" s="10"/>
      <c r="R4" s="10"/>
      <c r="S4" s="10"/>
      <c r="T4" s="10"/>
      <c r="U4" s="4"/>
      <c r="V4" s="4"/>
      <c r="W4" s="4"/>
      <c r="X4" s="4"/>
      <c r="Y4" s="4"/>
      <c r="Z4" s="4"/>
      <c r="AA4" s="4"/>
      <c r="AB4" s="4"/>
      <c r="AC4" s="4"/>
      <c r="AD4" s="4"/>
      <c r="AE4" s="4"/>
    </row>
    <row r="5" customFormat="false" ht="15.75" hidden="false" customHeight="true" outlineLevel="0" collapsed="false">
      <c r="A5" s="7"/>
      <c r="B5" s="9" t="s">
        <v>5</v>
      </c>
      <c r="C5" s="9"/>
      <c r="D5" s="10" t="s">
        <v>6</v>
      </c>
      <c r="E5" s="10"/>
      <c r="F5" s="10"/>
      <c r="G5" s="10"/>
      <c r="H5" s="10"/>
      <c r="I5" s="10"/>
      <c r="J5" s="10"/>
      <c r="K5" s="9" t="s">
        <v>7</v>
      </c>
      <c r="L5" s="9"/>
      <c r="M5" s="11" t="s">
        <v>8</v>
      </c>
      <c r="N5" s="11"/>
      <c r="O5" s="11"/>
      <c r="P5" s="11"/>
      <c r="Q5" s="11"/>
      <c r="R5" s="11"/>
      <c r="S5" s="11"/>
      <c r="T5" s="11"/>
      <c r="U5" s="4"/>
      <c r="V5" s="4"/>
      <c r="W5" s="4"/>
      <c r="X5" s="4"/>
      <c r="Y5" s="4"/>
      <c r="Z5" s="4"/>
      <c r="AA5" s="4"/>
      <c r="AB5" s="4"/>
      <c r="AC5" s="4"/>
      <c r="AD5" s="4"/>
      <c r="AE5" s="4"/>
    </row>
    <row r="6" customFormat="false" ht="15.75" hidden="false" customHeight="true" outlineLevel="0" collapsed="false">
      <c r="A6" s="7"/>
      <c r="B6" s="9" t="s">
        <v>9</v>
      </c>
      <c r="C6" s="9"/>
      <c r="D6" s="10" t="s">
        <v>10</v>
      </c>
      <c r="E6" s="10"/>
      <c r="F6" s="10"/>
      <c r="G6" s="10"/>
      <c r="H6" s="10"/>
      <c r="I6" s="10"/>
      <c r="J6" s="10"/>
      <c r="K6" s="9" t="s">
        <v>11</v>
      </c>
      <c r="L6" s="9"/>
      <c r="M6" s="11" t="n">
        <v>2025</v>
      </c>
      <c r="N6" s="11"/>
      <c r="O6" s="11"/>
      <c r="P6" s="11"/>
      <c r="Q6" s="11"/>
      <c r="R6" s="11"/>
      <c r="S6" s="11"/>
      <c r="T6" s="11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customFormat="false" ht="15.75" hidden="false" customHeight="true" outlineLevel="0" collapsed="false">
      <c r="A7" s="7"/>
      <c r="B7" s="7"/>
      <c r="C7" s="7"/>
      <c r="D7" s="8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4"/>
      <c r="V7" s="4"/>
      <c r="W7" s="4"/>
      <c r="X7" s="4"/>
      <c r="Y7" s="4"/>
      <c r="Z7" s="4"/>
      <c r="AA7" s="4"/>
      <c r="AB7" s="4"/>
      <c r="AC7" s="4"/>
      <c r="AD7" s="4"/>
      <c r="AE7" s="4"/>
    </row>
    <row r="8" customFormat="false" ht="15.75" hidden="false" customHeight="true" outlineLevel="0" collapsed="false">
      <c r="A8" s="12"/>
      <c r="B8" s="13" t="s">
        <v>12</v>
      </c>
      <c r="C8" s="14"/>
      <c r="D8" s="15" t="s">
        <v>13</v>
      </c>
      <c r="E8" s="14"/>
      <c r="F8" s="13" t="s">
        <v>14</v>
      </c>
      <c r="G8" s="13" t="s">
        <v>15</v>
      </c>
      <c r="H8" s="13" t="s">
        <v>16</v>
      </c>
      <c r="I8" s="16" t="s">
        <v>17</v>
      </c>
      <c r="J8" s="17" t="s">
        <v>18</v>
      </c>
      <c r="K8" s="16" t="s">
        <v>19</v>
      </c>
      <c r="L8" s="16"/>
      <c r="M8" s="13" t="s">
        <v>20</v>
      </c>
      <c r="N8" s="13" t="s">
        <v>21</v>
      </c>
      <c r="O8" s="18" t="s">
        <v>22</v>
      </c>
      <c r="P8" s="18" t="s">
        <v>23</v>
      </c>
      <c r="Q8" s="19"/>
      <c r="R8" s="20" t="s">
        <v>24</v>
      </c>
      <c r="S8" s="16" t="s">
        <v>25</v>
      </c>
      <c r="T8" s="21" t="s">
        <v>26</v>
      </c>
      <c r="U8" s="4"/>
      <c r="V8" s="4"/>
      <c r="W8" s="4"/>
      <c r="X8" s="4"/>
      <c r="Y8" s="4"/>
      <c r="Z8" s="4"/>
      <c r="AA8" s="4"/>
      <c r="AB8" s="4"/>
      <c r="AC8" s="4"/>
      <c r="AD8" s="4"/>
      <c r="AE8" s="4"/>
    </row>
    <row r="9" customFormat="false" ht="15.75" hidden="false" customHeight="true" outlineLevel="0" collapsed="false">
      <c r="A9" s="12"/>
      <c r="B9" s="13"/>
      <c r="C9" s="13" t="s">
        <v>27</v>
      </c>
      <c r="D9" s="15"/>
      <c r="E9" s="13" t="s">
        <v>28</v>
      </c>
      <c r="F9" s="13"/>
      <c r="G9" s="13"/>
      <c r="H9" s="13"/>
      <c r="I9" s="16"/>
      <c r="J9" s="20" t="n">
        <v>2024</v>
      </c>
      <c r="K9" s="20" t="s">
        <v>29</v>
      </c>
      <c r="L9" s="20" t="s">
        <v>30</v>
      </c>
      <c r="M9" s="13"/>
      <c r="N9" s="13"/>
      <c r="O9" s="20" t="n">
        <v>2025</v>
      </c>
      <c r="P9" s="20" t="n">
        <v>2025</v>
      </c>
      <c r="Q9" s="20"/>
      <c r="R9" s="20"/>
      <c r="S9" s="20" t="s">
        <v>31</v>
      </c>
      <c r="T9" s="21"/>
      <c r="U9" s="4"/>
      <c r="V9" s="4"/>
      <c r="W9" s="4"/>
      <c r="X9" s="4"/>
      <c r="Y9" s="4"/>
      <c r="Z9" s="4"/>
      <c r="AA9" s="4"/>
      <c r="AB9" s="4"/>
      <c r="AC9" s="4"/>
      <c r="AD9" s="4"/>
      <c r="AE9" s="4"/>
    </row>
    <row r="10" customFormat="false" ht="15.75" hidden="false" customHeight="true" outlineLevel="0" collapsed="false">
      <c r="A10" s="22"/>
      <c r="B10" s="23" t="s">
        <v>32</v>
      </c>
      <c r="C10" s="23"/>
      <c r="D10" s="23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5"/>
      <c r="S10" s="26" t="n">
        <v>10</v>
      </c>
      <c r="T10" s="27"/>
      <c r="U10" s="28"/>
      <c r="V10" s="29"/>
      <c r="W10" s="7"/>
      <c r="X10" s="7"/>
      <c r="Y10" s="7"/>
      <c r="Z10" s="7"/>
      <c r="AA10" s="7"/>
      <c r="AB10" s="7"/>
      <c r="AC10" s="30"/>
      <c r="AD10" s="7"/>
      <c r="AE10" s="7"/>
    </row>
    <row r="11" customFormat="false" ht="15.75" hidden="false" customHeight="true" outlineLevel="0" collapsed="false">
      <c r="A11" s="22"/>
      <c r="B11" s="31" t="s">
        <v>33</v>
      </c>
      <c r="C11" s="32" t="s">
        <v>34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28"/>
      <c r="V11" s="29"/>
      <c r="W11" s="7"/>
      <c r="X11" s="7"/>
      <c r="Y11" s="7"/>
      <c r="Z11" s="7"/>
      <c r="AA11" s="7"/>
      <c r="AB11" s="7"/>
      <c r="AC11" s="30"/>
      <c r="AD11" s="7"/>
      <c r="AE11" s="7"/>
    </row>
    <row r="12" customFormat="false" ht="15.75" hidden="false" customHeight="true" outlineLevel="0" collapsed="false">
      <c r="A12" s="22"/>
      <c r="B12" s="33" t="s">
        <v>35</v>
      </c>
      <c r="C12" s="32" t="s">
        <v>36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28"/>
      <c r="V12" s="7"/>
      <c r="W12" s="7"/>
      <c r="X12" s="7"/>
      <c r="Y12" s="7"/>
      <c r="Z12" s="7"/>
      <c r="AA12" s="7"/>
      <c r="AB12" s="7"/>
      <c r="AC12" s="30"/>
      <c r="AD12" s="7"/>
      <c r="AE12" s="7"/>
    </row>
    <row r="13" customFormat="false" ht="15.75" hidden="false" customHeight="true" outlineLevel="0" collapsed="false">
      <c r="A13" s="22"/>
      <c r="B13" s="34" t="s">
        <v>37</v>
      </c>
      <c r="C13" s="34" t="s">
        <v>38</v>
      </c>
      <c r="D13" s="35" t="s">
        <v>39</v>
      </c>
      <c r="E13" s="36" t="s">
        <v>40</v>
      </c>
      <c r="F13" s="37" t="s">
        <v>41</v>
      </c>
      <c r="G13" s="36" t="s">
        <v>42</v>
      </c>
      <c r="H13" s="36" t="s">
        <v>43</v>
      </c>
      <c r="I13" s="38" t="s">
        <v>44</v>
      </c>
      <c r="J13" s="34"/>
      <c r="K13" s="39" t="n">
        <v>0.1</v>
      </c>
      <c r="L13" s="39" t="n">
        <v>0.15</v>
      </c>
      <c r="M13" s="36" t="s">
        <v>45</v>
      </c>
      <c r="N13" s="36" t="s">
        <v>46</v>
      </c>
      <c r="O13" s="40" t="n">
        <f aca="false">F2a!D19</f>
        <v>-0.240274545480972</v>
      </c>
      <c r="P13" s="40" t="n">
        <f aca="false">F2a!E19</f>
        <v>0.1</v>
      </c>
      <c r="Q13" s="40" t="n">
        <f aca="false">F2a!F19</f>
        <v>0.15</v>
      </c>
      <c r="R13" s="41" t="n">
        <f aca="false">F2a!G19</f>
        <v>93.0770354577585</v>
      </c>
      <c r="S13" s="34"/>
      <c r="T13" s="42"/>
      <c r="U13" s="28"/>
      <c r="V13" s="7"/>
      <c r="W13" s="7"/>
      <c r="X13" s="7"/>
      <c r="Y13" s="7"/>
      <c r="Z13" s="7"/>
      <c r="AA13" s="7"/>
      <c r="AB13" s="7"/>
      <c r="AC13" s="30"/>
      <c r="AD13" s="7"/>
      <c r="AE13" s="7"/>
    </row>
    <row r="14" customFormat="false" ht="26.85" hidden="false" customHeight="false" outlineLevel="0" collapsed="false">
      <c r="A14" s="22"/>
      <c r="B14" s="43" t="s">
        <v>47</v>
      </c>
      <c r="C14" s="43" t="s">
        <v>48</v>
      </c>
      <c r="D14" s="44" t="s">
        <v>49</v>
      </c>
      <c r="E14" s="34" t="s">
        <v>50</v>
      </c>
      <c r="F14" s="34" t="s">
        <v>51</v>
      </c>
      <c r="G14" s="34" t="s">
        <v>42</v>
      </c>
      <c r="H14" s="34" t="s">
        <v>52</v>
      </c>
      <c r="I14" s="34" t="s">
        <v>53</v>
      </c>
      <c r="J14" s="34"/>
      <c r="K14" s="34" t="n">
        <v>3</v>
      </c>
      <c r="L14" s="34" t="n">
        <v>5</v>
      </c>
      <c r="M14" s="34" t="s">
        <v>45</v>
      </c>
      <c r="N14" s="34" t="s">
        <v>54</v>
      </c>
      <c r="O14" s="45" t="n">
        <f aca="false">F2b!B19</f>
        <v>261</v>
      </c>
      <c r="P14" s="45" t="n">
        <f aca="false">F2b!C19</f>
        <v>36</v>
      </c>
      <c r="Q14" s="45" t="n">
        <f aca="false">F2b!D19</f>
        <v>60</v>
      </c>
      <c r="R14" s="45" t="n">
        <f aca="false">F2b!E19</f>
        <v>8.33333333333333</v>
      </c>
      <c r="S14" s="34"/>
      <c r="T14" s="34"/>
      <c r="U14" s="28"/>
      <c r="V14" s="46"/>
      <c r="W14" s="7"/>
      <c r="X14" s="7"/>
      <c r="Y14" s="7"/>
      <c r="Z14" s="7"/>
      <c r="AA14" s="7"/>
      <c r="AB14" s="7"/>
      <c r="AC14" s="30"/>
      <c r="AD14" s="7"/>
      <c r="AE14" s="7"/>
    </row>
    <row r="15" customFormat="false" ht="15.75" hidden="false" customHeight="true" outlineLevel="0" collapsed="false">
      <c r="A15" s="22"/>
      <c r="B15" s="43" t="s">
        <v>55</v>
      </c>
      <c r="C15" s="43" t="s">
        <v>38</v>
      </c>
      <c r="D15" s="44" t="s">
        <v>56</v>
      </c>
      <c r="E15" s="34" t="s">
        <v>50</v>
      </c>
      <c r="F15" s="34"/>
      <c r="G15" s="34" t="s">
        <v>57</v>
      </c>
      <c r="H15" s="34" t="s">
        <v>58</v>
      </c>
      <c r="I15" s="34" t="s">
        <v>59</v>
      </c>
      <c r="J15" s="34"/>
      <c r="K15" s="39" t="n">
        <v>0.03</v>
      </c>
      <c r="L15" s="39" t="n">
        <v>0.05</v>
      </c>
      <c r="M15" s="34" t="s">
        <v>45</v>
      </c>
      <c r="N15" s="36" t="s">
        <v>46</v>
      </c>
      <c r="O15" s="41" t="n">
        <f aca="false">F2c!B19</f>
        <v>0</v>
      </c>
      <c r="P15" s="41" t="n">
        <f aca="false">F2c!C19</f>
        <v>0.36</v>
      </c>
      <c r="Q15" s="41" t="n">
        <f aca="false">F2c!D19</f>
        <v>0.6</v>
      </c>
      <c r="R15" s="41" t="n">
        <f aca="false">F2c!E19</f>
        <v>100</v>
      </c>
      <c r="S15" s="34"/>
      <c r="T15" s="34"/>
      <c r="U15" s="28"/>
      <c r="V15" s="46"/>
      <c r="W15" s="7"/>
      <c r="X15" s="7"/>
      <c r="Y15" s="7"/>
      <c r="Z15" s="7"/>
      <c r="AA15" s="7"/>
      <c r="AB15" s="7"/>
      <c r="AC15" s="30"/>
      <c r="AD15" s="7"/>
      <c r="AE15" s="7"/>
    </row>
    <row r="16" customFormat="false" ht="15.75" hidden="false" customHeight="true" outlineLevel="0" collapsed="false">
      <c r="A16" s="22"/>
      <c r="B16" s="47" t="s">
        <v>60</v>
      </c>
      <c r="C16" s="47"/>
      <c r="D16" s="47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7"/>
      <c r="T16" s="48"/>
      <c r="U16" s="28"/>
      <c r="V16" s="46"/>
      <c r="W16" s="7"/>
      <c r="X16" s="7"/>
      <c r="Y16" s="7"/>
      <c r="Z16" s="7"/>
      <c r="AA16" s="7"/>
      <c r="AB16" s="7"/>
      <c r="AC16" s="30"/>
      <c r="AD16" s="7"/>
      <c r="AE16" s="7"/>
    </row>
    <row r="17" customFormat="false" ht="15.75" hidden="false" customHeight="true" outlineLevel="0" collapsed="false">
      <c r="A17" s="22"/>
      <c r="B17" s="31" t="s">
        <v>61</v>
      </c>
      <c r="C17" s="32" t="s">
        <v>62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28"/>
      <c r="V17" s="46"/>
      <c r="W17" s="7"/>
      <c r="X17" s="7"/>
      <c r="Y17" s="7"/>
      <c r="Z17" s="7"/>
      <c r="AA17" s="7"/>
      <c r="AB17" s="7"/>
      <c r="AC17" s="30"/>
      <c r="AD17" s="7"/>
      <c r="AE17" s="7"/>
    </row>
    <row r="18" customFormat="false" ht="26.85" hidden="false" customHeight="false" outlineLevel="0" collapsed="false">
      <c r="A18" s="22"/>
      <c r="B18" s="49" t="s">
        <v>63</v>
      </c>
      <c r="C18" s="34" t="s">
        <v>38</v>
      </c>
      <c r="D18" s="50" t="s">
        <v>64</v>
      </c>
      <c r="E18" s="51" t="s">
        <v>65</v>
      </c>
      <c r="F18" s="37" t="s">
        <v>66</v>
      </c>
      <c r="G18" s="36" t="s">
        <v>67</v>
      </c>
      <c r="H18" s="36" t="s">
        <v>43</v>
      </c>
      <c r="I18" s="37" t="s">
        <v>68</v>
      </c>
      <c r="J18" s="36"/>
      <c r="K18" s="52" t="n">
        <v>0.15</v>
      </c>
      <c r="L18" s="52" t="n">
        <v>0.25</v>
      </c>
      <c r="M18" s="36" t="s">
        <v>45</v>
      </c>
      <c r="N18" s="36" t="s">
        <v>46</v>
      </c>
      <c r="O18" s="53" t="n">
        <f aca="false">C1a!D19</f>
        <v>0.221084835891805</v>
      </c>
      <c r="P18" s="53" t="n">
        <f aca="false">C1a!E19</f>
        <v>0.15</v>
      </c>
      <c r="Q18" s="53" t="n">
        <f aca="false">C1a!F19</f>
        <v>0.25</v>
      </c>
      <c r="R18" s="54" t="n">
        <f aca="false">C1a!G19</f>
        <v>85.7830328216389</v>
      </c>
      <c r="S18" s="36"/>
      <c r="T18" s="34"/>
      <c r="U18" s="28"/>
      <c r="V18" s="46"/>
      <c r="W18" s="7"/>
      <c r="X18" s="7"/>
      <c r="Y18" s="7"/>
      <c r="Z18" s="7"/>
      <c r="AA18" s="7"/>
      <c r="AB18" s="7"/>
      <c r="AC18" s="55"/>
      <c r="AD18" s="56"/>
      <c r="AE18" s="7"/>
    </row>
    <row r="19" customFormat="false" ht="15.75" hidden="false" customHeight="true" outlineLevel="0" collapsed="false">
      <c r="A19" s="22"/>
      <c r="B19" s="49" t="s">
        <v>69</v>
      </c>
      <c r="C19" s="36" t="s">
        <v>38</v>
      </c>
      <c r="D19" s="57" t="s">
        <v>70</v>
      </c>
      <c r="E19" s="51" t="s">
        <v>65</v>
      </c>
      <c r="F19" s="37" t="s">
        <v>71</v>
      </c>
      <c r="G19" s="36" t="s">
        <v>67</v>
      </c>
      <c r="H19" s="36" t="s">
        <v>43</v>
      </c>
      <c r="I19" s="37" t="s">
        <v>68</v>
      </c>
      <c r="J19" s="36"/>
      <c r="K19" s="52" t="n">
        <v>0.048</v>
      </c>
      <c r="L19" s="52" t="n">
        <v>0.1</v>
      </c>
      <c r="M19" s="36" t="s">
        <v>45</v>
      </c>
      <c r="N19" s="36" t="s">
        <v>72</v>
      </c>
      <c r="O19" s="53" t="n">
        <f aca="false">Table4_6[[#This Row],[Realisasi]]</f>
        <v>0.00982800982800983</v>
      </c>
      <c r="P19" s="53" t="n">
        <f aca="false">Table4_6[[#This Row],[Target (100%)]]</f>
        <v>0.05</v>
      </c>
      <c r="Q19" s="53" t="n">
        <f aca="false">Table4_6[[#This Row],[Treshold Min]]</f>
        <v>0.1</v>
      </c>
      <c r="R19" s="58" t="n">
        <f aca="false">Table4_6[[#This Row],[Skor]]</f>
        <v>100</v>
      </c>
      <c r="S19" s="36"/>
      <c r="T19" s="36"/>
      <c r="U19" s="28"/>
      <c r="V19" s="29"/>
      <c r="W19" s="7"/>
      <c r="X19" s="7"/>
      <c r="Y19" s="7"/>
      <c r="Z19" s="7"/>
      <c r="AA19" s="7"/>
      <c r="AB19" s="7"/>
      <c r="AC19" s="55"/>
      <c r="AD19" s="56"/>
      <c r="AE19" s="7"/>
    </row>
    <row r="20" customFormat="false" ht="15.75" hidden="false" customHeight="true" outlineLevel="0" collapsed="false">
      <c r="A20" s="22"/>
      <c r="B20" s="31" t="s">
        <v>73</v>
      </c>
      <c r="C20" s="32" t="s">
        <v>74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28"/>
      <c r="V20" s="29"/>
      <c r="W20" s="7"/>
      <c r="X20" s="7"/>
      <c r="Y20" s="7"/>
      <c r="Z20" s="7"/>
      <c r="AA20" s="7"/>
      <c r="AB20" s="7"/>
      <c r="AC20" s="7"/>
      <c r="AD20" s="7"/>
      <c r="AE20" s="7"/>
    </row>
    <row r="21" customFormat="false" ht="15.75" hidden="false" customHeight="true" outlineLevel="0" collapsed="false">
      <c r="A21" s="22"/>
      <c r="B21" s="59" t="s">
        <v>75</v>
      </c>
      <c r="C21" s="36" t="s">
        <v>48</v>
      </c>
      <c r="D21" s="35" t="s">
        <v>76</v>
      </c>
      <c r="E21" s="51" t="s">
        <v>40</v>
      </c>
      <c r="F21" s="36" t="s">
        <v>77</v>
      </c>
      <c r="G21" s="36" t="s">
        <v>78</v>
      </c>
      <c r="H21" s="36" t="s">
        <v>43</v>
      </c>
      <c r="I21" s="36"/>
      <c r="J21" s="58"/>
      <c r="K21" s="58" t="n">
        <v>5</v>
      </c>
      <c r="L21" s="36" t="n">
        <v>4</v>
      </c>
      <c r="M21" s="36" t="s">
        <v>79</v>
      </c>
      <c r="N21" s="36" t="s">
        <v>80</v>
      </c>
      <c r="O21" s="58"/>
      <c r="P21" s="36"/>
      <c r="Q21" s="36"/>
      <c r="R21" s="58" t="n">
        <v>100</v>
      </c>
      <c r="S21" s="36"/>
      <c r="T21" s="36"/>
      <c r="U21" s="28"/>
      <c r="V21" s="29"/>
      <c r="W21" s="7"/>
      <c r="X21" s="7"/>
      <c r="Y21" s="7"/>
      <c r="Z21" s="7"/>
      <c r="AA21" s="7"/>
      <c r="AB21" s="7"/>
      <c r="AC21" s="7"/>
      <c r="AD21" s="7"/>
      <c r="AE21" s="7"/>
    </row>
    <row r="22" customFormat="false" ht="15.75" hidden="false" customHeight="true" outlineLevel="0" collapsed="false">
      <c r="A22" s="22"/>
      <c r="B22" s="47" t="s">
        <v>81</v>
      </c>
      <c r="C22" s="47"/>
      <c r="D22" s="47"/>
      <c r="E22" s="47"/>
      <c r="F22" s="47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7"/>
      <c r="T22" s="27"/>
      <c r="U22" s="28"/>
      <c r="V22" s="29"/>
      <c r="W22" s="7"/>
      <c r="X22" s="7"/>
      <c r="Y22" s="7"/>
      <c r="Z22" s="7"/>
      <c r="AA22" s="7"/>
      <c r="AB22" s="7"/>
      <c r="AC22" s="7"/>
      <c r="AD22" s="7"/>
      <c r="AE22" s="7"/>
    </row>
    <row r="23" customFormat="false" ht="15.75" hidden="false" customHeight="true" outlineLevel="0" collapsed="false">
      <c r="A23" s="22"/>
      <c r="B23" s="31" t="s">
        <v>82</v>
      </c>
      <c r="C23" s="32" t="s">
        <v>83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28"/>
      <c r="V23" s="29"/>
      <c r="W23" s="7"/>
      <c r="X23" s="7"/>
      <c r="Y23" s="7"/>
      <c r="Z23" s="7"/>
      <c r="AA23" s="7"/>
      <c r="AB23" s="7"/>
      <c r="AC23" s="7"/>
      <c r="AD23" s="7"/>
      <c r="AE23" s="7"/>
    </row>
    <row r="24" customFormat="false" ht="15.75" hidden="false" customHeight="true" outlineLevel="0" collapsed="false">
      <c r="A24" s="22"/>
      <c r="B24" s="49" t="s">
        <v>84</v>
      </c>
      <c r="C24" s="34" t="s">
        <v>48</v>
      </c>
      <c r="D24" s="60" t="s">
        <v>85</v>
      </c>
      <c r="E24" s="61" t="s">
        <v>50</v>
      </c>
      <c r="F24" s="61" t="s">
        <v>86</v>
      </c>
      <c r="G24" s="34" t="s">
        <v>57</v>
      </c>
      <c r="H24" s="34" t="s">
        <v>43</v>
      </c>
      <c r="I24" s="34" t="s">
        <v>87</v>
      </c>
      <c r="J24" s="34"/>
      <c r="K24" s="34" t="n">
        <v>2</v>
      </c>
      <c r="L24" s="34" t="n">
        <v>4</v>
      </c>
      <c r="M24" s="34" t="s">
        <v>45</v>
      </c>
      <c r="N24" s="34" t="s">
        <v>88</v>
      </c>
      <c r="O24" s="41" t="n">
        <f aca="false">B1a!B11</f>
        <v>14</v>
      </c>
      <c r="P24" s="41" t="n">
        <f aca="false">B1a!C11</f>
        <v>0</v>
      </c>
      <c r="Q24" s="41" t="n">
        <f aca="false">B1a!D11</f>
        <v>4</v>
      </c>
      <c r="R24" s="41" t="n">
        <f aca="false">B1a!E11</f>
        <v>0</v>
      </c>
      <c r="S24" s="34"/>
      <c r="T24" s="34"/>
      <c r="U24" s="28"/>
      <c r="V24" s="29"/>
      <c r="W24" s="7"/>
      <c r="X24" s="7"/>
      <c r="Y24" s="7"/>
      <c r="Z24" s="7"/>
      <c r="AA24" s="7"/>
      <c r="AB24" s="7"/>
      <c r="AC24" s="7"/>
      <c r="AD24" s="7"/>
      <c r="AE24" s="7"/>
    </row>
    <row r="25" customFormat="false" ht="15.75" hidden="false" customHeight="true" outlineLevel="0" collapsed="false">
      <c r="A25" s="22"/>
      <c r="B25" s="49" t="s">
        <v>89</v>
      </c>
      <c r="C25" s="34" t="s">
        <v>48</v>
      </c>
      <c r="D25" s="62" t="s">
        <v>90</v>
      </c>
      <c r="E25" s="61" t="s">
        <v>65</v>
      </c>
      <c r="F25" s="38" t="s">
        <v>91</v>
      </c>
      <c r="G25" s="34" t="s">
        <v>42</v>
      </c>
      <c r="H25" s="34" t="s">
        <v>43</v>
      </c>
      <c r="I25" s="34" t="s">
        <v>92</v>
      </c>
      <c r="J25" s="34"/>
      <c r="K25" s="63" t="n">
        <v>0.05</v>
      </c>
      <c r="L25" s="63" t="n">
        <v>0.1</v>
      </c>
      <c r="M25" s="34" t="s">
        <v>45</v>
      </c>
      <c r="N25" s="34" t="s">
        <v>46</v>
      </c>
      <c r="O25" s="39" t="n">
        <f aca="false">B1b!E24</f>
        <v>0.714285714285714</v>
      </c>
      <c r="P25" s="39" t="n">
        <f aca="false">B1b!F24</f>
        <v>0.05</v>
      </c>
      <c r="Q25" s="39" t="n">
        <f aca="false">B1b!G24</f>
        <v>0.1</v>
      </c>
      <c r="R25" s="64" t="n">
        <f aca="false">B1b!H24</f>
        <v>0</v>
      </c>
      <c r="S25" s="34"/>
      <c r="T25" s="34"/>
      <c r="U25" s="28"/>
      <c r="V25" s="29"/>
      <c r="W25" s="7"/>
      <c r="X25" s="7"/>
      <c r="Y25" s="7"/>
      <c r="Z25" s="7"/>
      <c r="AA25" s="7"/>
      <c r="AB25" s="7"/>
      <c r="AC25" s="7"/>
      <c r="AD25" s="7"/>
      <c r="AE25" s="7"/>
    </row>
    <row r="26" customFormat="false" ht="15.75" hidden="false" customHeight="true" outlineLevel="0" collapsed="false">
      <c r="A26" s="22"/>
      <c r="B26" s="49" t="s">
        <v>93</v>
      </c>
      <c r="C26" s="34" t="s">
        <v>48</v>
      </c>
      <c r="D26" s="62" t="s">
        <v>94</v>
      </c>
      <c r="E26" s="61" t="s">
        <v>65</v>
      </c>
      <c r="F26" s="38" t="s">
        <v>95</v>
      </c>
      <c r="G26" s="34" t="s">
        <v>67</v>
      </c>
      <c r="H26" s="34" t="s">
        <v>43</v>
      </c>
      <c r="I26" s="34" t="s">
        <v>96</v>
      </c>
      <c r="J26" s="34"/>
      <c r="K26" s="34" t="n">
        <v>0</v>
      </c>
      <c r="L26" s="34" t="n">
        <v>1</v>
      </c>
      <c r="M26" s="34" t="s">
        <v>45</v>
      </c>
      <c r="N26" s="34" t="s">
        <v>97</v>
      </c>
      <c r="O26" s="41" t="n">
        <f aca="false">B1c!B19</f>
        <v>2</v>
      </c>
      <c r="P26" s="41" t="n">
        <f aca="false">B1c!C19</f>
        <v>0</v>
      </c>
      <c r="Q26" s="41" t="n">
        <f aca="false">B1c!D19</f>
        <v>12</v>
      </c>
      <c r="R26" s="41" t="n">
        <f aca="false">B1c!E19</f>
        <v>96.6666666666667</v>
      </c>
      <c r="S26" s="34"/>
      <c r="T26" s="34"/>
      <c r="U26" s="28"/>
      <c r="V26" s="29"/>
      <c r="W26" s="7"/>
      <c r="X26" s="7"/>
      <c r="Y26" s="7"/>
      <c r="Z26" s="7"/>
      <c r="AA26" s="7"/>
      <c r="AB26" s="7"/>
      <c r="AC26" s="7"/>
      <c r="AD26" s="7"/>
      <c r="AE26" s="7"/>
    </row>
    <row r="27" customFormat="false" ht="15.75" hidden="true" customHeight="true" outlineLevel="0" collapsed="false">
      <c r="A27" s="22"/>
      <c r="B27" s="49"/>
      <c r="C27" s="34" t="s">
        <v>48</v>
      </c>
      <c r="D27" s="60" t="s">
        <v>98</v>
      </c>
      <c r="E27" s="61" t="s">
        <v>50</v>
      </c>
      <c r="F27" s="38" t="s">
        <v>99</v>
      </c>
      <c r="G27" s="34"/>
      <c r="H27" s="34"/>
      <c r="I27" s="34"/>
      <c r="J27" s="34"/>
      <c r="K27" s="34"/>
      <c r="L27" s="34"/>
      <c r="M27" s="34"/>
      <c r="N27" s="34"/>
      <c r="O27" s="41"/>
      <c r="P27" s="65"/>
      <c r="Q27" s="65"/>
      <c r="R27" s="65"/>
      <c r="S27" s="34"/>
      <c r="T27" s="34"/>
      <c r="U27" s="28"/>
      <c r="V27" s="29"/>
      <c r="W27" s="7"/>
      <c r="X27" s="7"/>
      <c r="Y27" s="7"/>
      <c r="Z27" s="7"/>
      <c r="AA27" s="7"/>
      <c r="AB27" s="7"/>
      <c r="AC27" s="7"/>
      <c r="AD27" s="7"/>
      <c r="AE27" s="7"/>
    </row>
    <row r="28" customFormat="false" ht="15.75" hidden="true" customHeight="true" outlineLevel="0" collapsed="false">
      <c r="A28" s="22"/>
      <c r="B28" s="49" t="s">
        <v>100</v>
      </c>
      <c r="C28" s="34" t="s">
        <v>48</v>
      </c>
      <c r="D28" s="62" t="s">
        <v>101</v>
      </c>
      <c r="E28" s="61" t="s">
        <v>50</v>
      </c>
      <c r="F28" s="38" t="s">
        <v>102</v>
      </c>
      <c r="G28" s="34" t="s">
        <v>42</v>
      </c>
      <c r="H28" s="34" t="s">
        <v>103</v>
      </c>
      <c r="I28" s="34" t="s">
        <v>103</v>
      </c>
      <c r="J28" s="34"/>
      <c r="K28" s="34" t="n">
        <v>3</v>
      </c>
      <c r="L28" s="34" t="n">
        <v>5</v>
      </c>
      <c r="M28" s="34" t="s">
        <v>45</v>
      </c>
      <c r="N28" s="34"/>
      <c r="O28" s="34" t="n">
        <v>0</v>
      </c>
      <c r="P28" s="34" t="n">
        <v>3</v>
      </c>
      <c r="Q28" s="34"/>
      <c r="R28" s="34" t="n">
        <v>100</v>
      </c>
      <c r="S28" s="34"/>
      <c r="T28" s="34"/>
      <c r="U28" s="28"/>
      <c r="V28" s="29"/>
      <c r="W28" s="7"/>
      <c r="X28" s="7"/>
      <c r="Y28" s="7"/>
      <c r="Z28" s="7"/>
      <c r="AA28" s="7"/>
      <c r="AB28" s="7"/>
      <c r="AC28" s="7"/>
      <c r="AD28" s="7"/>
      <c r="AE28" s="7"/>
    </row>
    <row r="29" customFormat="false" ht="26.85" hidden="true" customHeight="false" outlineLevel="0" collapsed="false">
      <c r="A29" s="22"/>
      <c r="B29" s="49" t="s">
        <v>104</v>
      </c>
      <c r="C29" s="42" t="s">
        <v>48</v>
      </c>
      <c r="D29" s="66" t="s">
        <v>105</v>
      </c>
      <c r="E29" s="67" t="s">
        <v>65</v>
      </c>
      <c r="F29" s="68" t="s">
        <v>106</v>
      </c>
      <c r="G29" s="42" t="s">
        <v>42</v>
      </c>
      <c r="H29" s="42" t="s">
        <v>43</v>
      </c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69" t="s">
        <v>107</v>
      </c>
      <c r="V29" s="29"/>
      <c r="W29" s="7"/>
      <c r="X29" s="7"/>
      <c r="Y29" s="7"/>
      <c r="Z29" s="7"/>
      <c r="AA29" s="7"/>
      <c r="AB29" s="7"/>
      <c r="AC29" s="7"/>
      <c r="AD29" s="7"/>
      <c r="AE29" s="7"/>
    </row>
    <row r="30" customFormat="false" ht="15.75" hidden="false" customHeight="true" outlineLevel="0" collapsed="false">
      <c r="A30" s="22"/>
      <c r="B30" s="31" t="s">
        <v>108</v>
      </c>
      <c r="C30" s="70" t="s">
        <v>109</v>
      </c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28"/>
      <c r="V30" s="29"/>
      <c r="W30" s="7"/>
      <c r="X30" s="7"/>
      <c r="Y30" s="7"/>
      <c r="Z30" s="7"/>
      <c r="AA30" s="7"/>
      <c r="AB30" s="7"/>
      <c r="AC30" s="7"/>
      <c r="AD30" s="7"/>
      <c r="AE30" s="7"/>
    </row>
    <row r="31" customFormat="false" ht="26.85" hidden="false" customHeight="false" outlineLevel="0" collapsed="false">
      <c r="A31" s="22"/>
      <c r="B31" s="49" t="s">
        <v>110</v>
      </c>
      <c r="C31" s="34" t="s">
        <v>38</v>
      </c>
      <c r="D31" s="44" t="s">
        <v>111</v>
      </c>
      <c r="E31" s="61" t="s">
        <v>65</v>
      </c>
      <c r="F31" s="38" t="s">
        <v>112</v>
      </c>
      <c r="G31" s="36" t="s">
        <v>113</v>
      </c>
      <c r="H31" s="36" t="s">
        <v>43</v>
      </c>
      <c r="I31" s="34" t="s">
        <v>92</v>
      </c>
      <c r="J31" s="34"/>
      <c r="K31" s="39" t="n">
        <v>1</v>
      </c>
      <c r="L31" s="39" t="n">
        <v>0.8</v>
      </c>
      <c r="M31" s="34" t="s">
        <v>79</v>
      </c>
      <c r="N31" s="34" t="s">
        <v>46</v>
      </c>
      <c r="O31" s="39" t="n">
        <f aca="false">B2a!C11</f>
        <v>0.71875</v>
      </c>
      <c r="P31" s="39" t="n">
        <f aca="false">B2a!D11</f>
        <v>1</v>
      </c>
      <c r="Q31" s="39" t="n">
        <f aca="false">B2a!E11</f>
        <v>0.8</v>
      </c>
      <c r="R31" s="71" t="n">
        <f aca="false">B2a!F11</f>
        <v>0</v>
      </c>
      <c r="S31" s="34"/>
      <c r="T31" s="72"/>
      <c r="U31" s="28"/>
      <c r="V31" s="29"/>
      <c r="W31" s="7"/>
      <c r="X31" s="7"/>
      <c r="Y31" s="7"/>
      <c r="Z31" s="7"/>
      <c r="AA31" s="7"/>
      <c r="AB31" s="7"/>
      <c r="AC31" s="7"/>
      <c r="AD31" s="7"/>
      <c r="AE31" s="7"/>
    </row>
    <row r="32" customFormat="false" ht="15.75" hidden="false" customHeight="true" outlineLevel="0" collapsed="false">
      <c r="A32" s="22"/>
      <c r="B32" s="31" t="s">
        <v>114</v>
      </c>
      <c r="C32" s="32" t="s">
        <v>115</v>
      </c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28"/>
      <c r="V32" s="29"/>
      <c r="W32" s="7"/>
      <c r="X32" s="7"/>
      <c r="Y32" s="7"/>
      <c r="Z32" s="7"/>
      <c r="AA32" s="7"/>
      <c r="AB32" s="7"/>
      <c r="AC32" s="7"/>
      <c r="AD32" s="7"/>
      <c r="AE32" s="7"/>
    </row>
    <row r="33" customFormat="false" ht="26.85" hidden="false" customHeight="false" outlineLevel="0" collapsed="false">
      <c r="A33" s="22"/>
      <c r="B33" s="43" t="s">
        <v>116</v>
      </c>
      <c r="C33" s="73" t="s">
        <v>38</v>
      </c>
      <c r="D33" s="74" t="s">
        <v>117</v>
      </c>
      <c r="E33" s="34" t="s">
        <v>65</v>
      </c>
      <c r="F33" s="38" t="s">
        <v>118</v>
      </c>
      <c r="G33" s="34" t="s">
        <v>67</v>
      </c>
      <c r="H33" s="34" t="s">
        <v>43</v>
      </c>
      <c r="I33" s="34" t="s">
        <v>119</v>
      </c>
      <c r="J33" s="34"/>
      <c r="K33" s="39" t="n">
        <v>0.02</v>
      </c>
      <c r="L33" s="39" t="n">
        <v>0.03</v>
      </c>
      <c r="M33" s="34" t="s">
        <v>79</v>
      </c>
      <c r="N33" s="34" t="s">
        <v>46</v>
      </c>
      <c r="O33" s="40" t="n">
        <f aca="false">B3a!D19</f>
        <v>0.122976246851558</v>
      </c>
      <c r="P33" s="40" t="n">
        <f aca="false">B3a!E19</f>
        <v>0.02</v>
      </c>
      <c r="Q33" s="40" t="n">
        <f aca="false">B3a!F19</f>
        <v>0.03</v>
      </c>
      <c r="R33" s="41" t="n">
        <f aca="false">B3a!G19</f>
        <v>0</v>
      </c>
      <c r="S33" s="34"/>
      <c r="T33" s="34"/>
      <c r="U33" s="28"/>
      <c r="V33" s="29"/>
      <c r="W33" s="7"/>
      <c r="X33" s="7"/>
      <c r="Y33" s="7"/>
      <c r="Z33" s="7"/>
      <c r="AA33" s="7"/>
      <c r="AB33" s="7"/>
      <c r="AC33" s="7"/>
      <c r="AD33" s="7"/>
      <c r="AE33" s="7"/>
    </row>
    <row r="34" customFormat="false" ht="15.75" hidden="false" customHeight="true" outlineLevel="0" collapsed="false">
      <c r="A34" s="22"/>
      <c r="B34" s="23" t="s">
        <v>120</v>
      </c>
      <c r="C34" s="23"/>
      <c r="D34" s="23"/>
      <c r="E34" s="23"/>
      <c r="F34" s="23"/>
      <c r="G34" s="24"/>
      <c r="H34" s="24"/>
      <c r="I34" s="24"/>
      <c r="J34" s="75"/>
      <c r="K34" s="75"/>
      <c r="L34" s="75"/>
      <c r="M34" s="75"/>
      <c r="N34" s="75"/>
      <c r="O34" s="75"/>
      <c r="P34" s="75"/>
      <c r="Q34" s="24"/>
      <c r="R34" s="24"/>
      <c r="S34" s="27"/>
      <c r="T34" s="75"/>
      <c r="U34" s="28"/>
      <c r="V34" s="29"/>
      <c r="W34" s="7"/>
      <c r="X34" s="7"/>
      <c r="Y34" s="7"/>
      <c r="Z34" s="7"/>
      <c r="AA34" s="7"/>
      <c r="AB34" s="7"/>
      <c r="AC34" s="7"/>
      <c r="AD34" s="7"/>
      <c r="AE34" s="7"/>
    </row>
    <row r="35" customFormat="false" ht="15.75" hidden="false" customHeight="true" outlineLevel="0" collapsed="false">
      <c r="A35" s="22"/>
      <c r="B35" s="33" t="s">
        <v>121</v>
      </c>
      <c r="C35" s="76" t="s">
        <v>122</v>
      </c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28"/>
      <c r="V35" s="29"/>
      <c r="W35" s="7"/>
      <c r="X35" s="7"/>
      <c r="Y35" s="7"/>
      <c r="Z35" s="7"/>
      <c r="AA35" s="7"/>
      <c r="AB35" s="7"/>
      <c r="AC35" s="7"/>
      <c r="AD35" s="7"/>
      <c r="AE35" s="7"/>
    </row>
    <row r="36" customFormat="false" ht="15.75" hidden="false" customHeight="true" outlineLevel="0" collapsed="false">
      <c r="A36" s="22"/>
      <c r="B36" s="34" t="s">
        <v>123</v>
      </c>
      <c r="C36" s="34" t="s">
        <v>38</v>
      </c>
      <c r="D36" s="74" t="s">
        <v>124</v>
      </c>
      <c r="E36" s="34" t="s">
        <v>50</v>
      </c>
      <c r="F36" s="38" t="s">
        <v>125</v>
      </c>
      <c r="G36" s="34" t="s">
        <v>42</v>
      </c>
      <c r="H36" s="34" t="s">
        <v>126</v>
      </c>
      <c r="I36" s="34" t="s">
        <v>126</v>
      </c>
      <c r="J36" s="34"/>
      <c r="K36" s="77" t="n">
        <v>0.03</v>
      </c>
      <c r="L36" s="77" t="n">
        <v>0.05</v>
      </c>
      <c r="M36" s="78" t="s">
        <v>45</v>
      </c>
      <c r="N36" s="78" t="s">
        <v>46</v>
      </c>
      <c r="O36" s="77" t="n">
        <f aca="false">L1a!B19</f>
        <v>0</v>
      </c>
      <c r="P36" s="77" t="n">
        <f aca="false">L1a!C19</f>
        <v>0.03</v>
      </c>
      <c r="Q36" s="77" t="n">
        <f aca="false">L1a!D19</f>
        <v>0.05</v>
      </c>
      <c r="R36" s="79" t="n">
        <f aca="false">L1a!E19</f>
        <v>100</v>
      </c>
      <c r="S36" s="78"/>
      <c r="T36" s="78"/>
      <c r="U36" s="28"/>
      <c r="V36" s="29"/>
      <c r="W36" s="7"/>
      <c r="X36" s="7"/>
      <c r="Y36" s="7"/>
      <c r="Z36" s="7"/>
      <c r="AA36" s="7"/>
      <c r="AB36" s="7"/>
      <c r="AC36" s="7"/>
      <c r="AD36" s="7"/>
      <c r="AE36" s="7"/>
    </row>
    <row r="37" customFormat="false" ht="15.75" hidden="false" customHeight="true" outlineLevel="0" collapsed="false">
      <c r="A37" s="22"/>
      <c r="B37" s="80" t="s">
        <v>127</v>
      </c>
      <c r="C37" s="81" t="s">
        <v>128</v>
      </c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28"/>
      <c r="V37" s="29"/>
      <c r="W37" s="7"/>
      <c r="X37" s="7"/>
      <c r="Y37" s="7"/>
      <c r="Z37" s="7"/>
      <c r="AA37" s="7"/>
      <c r="AB37" s="7"/>
      <c r="AC37" s="7"/>
      <c r="AD37" s="7"/>
      <c r="AE37" s="7"/>
    </row>
    <row r="38" customFormat="false" ht="15.75" hidden="false" customHeight="true" outlineLevel="0" collapsed="false">
      <c r="A38" s="82"/>
      <c r="B38" s="34" t="s">
        <v>129</v>
      </c>
      <c r="C38" s="34" t="s">
        <v>38</v>
      </c>
      <c r="D38" s="83" t="s">
        <v>130</v>
      </c>
      <c r="E38" s="61" t="s">
        <v>40</v>
      </c>
      <c r="F38" s="38"/>
      <c r="G38" s="34" t="s">
        <v>78</v>
      </c>
      <c r="H38" s="34" t="s">
        <v>43</v>
      </c>
      <c r="I38" s="34" t="s">
        <v>131</v>
      </c>
      <c r="J38" s="34"/>
      <c r="K38" s="39" t="n">
        <v>0.1</v>
      </c>
      <c r="L38" s="39" t="n">
        <v>0.05</v>
      </c>
      <c r="M38" s="34" t="s">
        <v>79</v>
      </c>
      <c r="N38" s="34"/>
      <c r="O38" s="39"/>
      <c r="P38" s="39"/>
      <c r="Q38" s="39"/>
      <c r="R38" s="65"/>
      <c r="S38" s="34"/>
      <c r="T38" s="34"/>
      <c r="U38" s="84"/>
      <c r="V38" s="7"/>
      <c r="W38" s="7"/>
      <c r="X38" s="7"/>
      <c r="Y38" s="7"/>
      <c r="Z38" s="7"/>
      <c r="AA38" s="7"/>
      <c r="AB38" s="7"/>
      <c r="AC38" s="7"/>
      <c r="AD38" s="7"/>
      <c r="AE38" s="7"/>
    </row>
    <row r="39" customFormat="false" ht="15.75" hidden="false" customHeight="true" outlineLevel="0" collapsed="false">
      <c r="A39" s="22"/>
      <c r="B39" s="34" t="s">
        <v>132</v>
      </c>
      <c r="C39" s="34" t="s">
        <v>48</v>
      </c>
      <c r="D39" s="74" t="s">
        <v>133</v>
      </c>
      <c r="E39" s="34" t="s">
        <v>50</v>
      </c>
      <c r="F39" s="34"/>
      <c r="G39" s="36" t="s">
        <v>67</v>
      </c>
      <c r="H39" s="36" t="s">
        <v>43</v>
      </c>
      <c r="I39" s="34" t="s">
        <v>131</v>
      </c>
      <c r="J39" s="34"/>
      <c r="K39" s="34" t="n">
        <v>3</v>
      </c>
      <c r="L39" s="34" t="n">
        <v>2</v>
      </c>
      <c r="M39" s="34" t="s">
        <v>79</v>
      </c>
      <c r="N39" s="34"/>
      <c r="O39" s="85" t="n">
        <f aca="false">L2b!B19</f>
        <v>11.05</v>
      </c>
      <c r="P39" s="85" t="n">
        <f aca="false">L2b!C19</f>
        <v>18</v>
      </c>
      <c r="Q39" s="85" t="n">
        <f aca="false">L2b!D19</f>
        <v>12</v>
      </c>
      <c r="R39" s="85" t="n">
        <f aca="false">L2b!E19</f>
        <v>61.3888888888889</v>
      </c>
      <c r="S39" s="34"/>
      <c r="T39" s="34"/>
      <c r="U39" s="28"/>
      <c r="V39" s="29"/>
      <c r="W39" s="7"/>
      <c r="X39" s="7"/>
      <c r="Y39" s="7"/>
      <c r="Z39" s="7"/>
      <c r="AA39" s="7"/>
      <c r="AB39" s="7"/>
      <c r="AC39" s="7"/>
      <c r="AD39" s="7"/>
      <c r="AE39" s="7"/>
    </row>
    <row r="40" customFormat="false" ht="15.75" hidden="false" customHeight="true" outlineLevel="0" collapsed="false">
      <c r="A40" s="7"/>
      <c r="B40" s="86" t="s">
        <v>134</v>
      </c>
      <c r="C40" s="86"/>
      <c r="D40" s="86"/>
      <c r="E40" s="86"/>
      <c r="F40" s="86"/>
      <c r="G40" s="86"/>
      <c r="H40" s="86"/>
      <c r="I40" s="86"/>
      <c r="J40" s="86"/>
      <c r="K40" s="86"/>
      <c r="L40" s="86"/>
      <c r="M40" s="86"/>
      <c r="N40" s="86"/>
      <c r="O40" s="86"/>
      <c r="P40" s="86"/>
      <c r="Q40" s="87"/>
      <c r="R40" s="88"/>
      <c r="S40" s="88" t="n">
        <f aca="false">SUM(S12:S38)</f>
        <v>0</v>
      </c>
      <c r="T40" s="89" t="n">
        <v>0</v>
      </c>
      <c r="U40" s="84"/>
      <c r="V40" s="7"/>
      <c r="W40" s="7"/>
      <c r="X40" s="7"/>
      <c r="Y40" s="7"/>
      <c r="Z40" s="7"/>
      <c r="AA40" s="7"/>
      <c r="AB40" s="7"/>
      <c r="AC40" s="7"/>
      <c r="AD40" s="7"/>
      <c r="AE40" s="7"/>
    </row>
    <row r="41" customFormat="false" ht="15.75" hidden="false" customHeight="true" outlineLevel="0" collapsed="false">
      <c r="A41" s="4"/>
      <c r="B41" s="4"/>
      <c r="C41" s="4"/>
      <c r="D41" s="90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</row>
    <row r="42" customFormat="false" ht="15.75" hidden="false" customHeight="true" outlineLevel="0" collapsed="false">
      <c r="A42" s="82"/>
      <c r="B42" s="7"/>
      <c r="C42" s="7"/>
      <c r="D42" s="91" t="s">
        <v>135</v>
      </c>
      <c r="E42" s="91"/>
      <c r="F42" s="91"/>
      <c r="G42" s="91"/>
      <c r="H42" s="91"/>
      <c r="I42" s="91"/>
      <c r="J42" s="91"/>
      <c r="K42" s="91"/>
      <c r="L42" s="91"/>
      <c r="M42" s="7"/>
      <c r="N42" s="7"/>
      <c r="O42" s="7"/>
      <c r="P42" s="7"/>
      <c r="Q42" s="7"/>
      <c r="R42" s="29"/>
      <c r="S42" s="29"/>
      <c r="T42" s="7"/>
      <c r="U42" s="84"/>
      <c r="V42" s="4"/>
      <c r="W42" s="4"/>
      <c r="X42" s="4"/>
      <c r="Y42" s="4"/>
      <c r="Z42" s="4"/>
      <c r="AA42" s="4"/>
      <c r="AB42" s="4"/>
      <c r="AC42" s="4"/>
      <c r="AD42" s="4"/>
      <c r="AE42" s="4"/>
    </row>
    <row r="43" customFormat="false" ht="15.75" hidden="false" customHeight="true" outlineLevel="0" collapsed="false">
      <c r="A43" s="82"/>
      <c r="B43" s="7"/>
      <c r="C43" s="7"/>
      <c r="D43" s="91" t="s">
        <v>136</v>
      </c>
      <c r="E43" s="91"/>
      <c r="F43" s="91"/>
      <c r="G43" s="7"/>
      <c r="H43" s="7"/>
      <c r="I43" s="7"/>
      <c r="J43" s="7"/>
      <c r="K43" s="7"/>
      <c r="L43" s="7"/>
      <c r="M43" s="7"/>
      <c r="N43" s="8" t="s">
        <v>137</v>
      </c>
      <c r="O43" s="7"/>
      <c r="P43" s="7"/>
      <c r="Q43" s="7"/>
      <c r="R43" s="7"/>
      <c r="S43" s="7"/>
      <c r="T43" s="7"/>
      <c r="U43" s="84"/>
      <c r="V43" s="4"/>
      <c r="W43" s="4"/>
      <c r="X43" s="4"/>
      <c r="Y43" s="4"/>
      <c r="Z43" s="4"/>
      <c r="AA43" s="4"/>
      <c r="AB43" s="4"/>
      <c r="AC43" s="4"/>
      <c r="AD43" s="4"/>
      <c r="AE43" s="4"/>
    </row>
    <row r="44" customFormat="false" ht="15.75" hidden="false" customHeight="true" outlineLevel="0" collapsed="false">
      <c r="A44" s="82"/>
      <c r="B44" s="7"/>
      <c r="C44" s="7"/>
      <c r="D44" s="8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84"/>
      <c r="V44" s="4"/>
      <c r="W44" s="4"/>
      <c r="X44" s="4"/>
      <c r="Y44" s="4"/>
      <c r="Z44" s="4"/>
      <c r="AA44" s="4"/>
      <c r="AB44" s="4"/>
      <c r="AC44" s="4"/>
      <c r="AD44" s="4"/>
      <c r="AE44" s="4"/>
    </row>
    <row r="45" customFormat="false" ht="15.75" hidden="false" customHeight="true" outlineLevel="0" collapsed="false">
      <c r="A45" s="82"/>
      <c r="B45" s="7"/>
      <c r="C45" s="7"/>
      <c r="D45" s="8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84"/>
      <c r="V45" s="4"/>
      <c r="W45" s="4"/>
      <c r="X45" s="4"/>
      <c r="Y45" s="4"/>
      <c r="Z45" s="4"/>
      <c r="AA45" s="4"/>
      <c r="AB45" s="4"/>
      <c r="AC45" s="4"/>
      <c r="AD45" s="4"/>
      <c r="AE45" s="4"/>
    </row>
    <row r="46" customFormat="false" ht="15.75" hidden="false" customHeight="true" outlineLevel="0" collapsed="false">
      <c r="A46" s="82"/>
      <c r="B46" s="7"/>
      <c r="C46" s="7"/>
      <c r="D46" s="8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84"/>
      <c r="V46" s="4"/>
      <c r="W46" s="4"/>
      <c r="X46" s="4"/>
      <c r="Y46" s="4"/>
      <c r="Z46" s="4"/>
      <c r="AA46" s="4"/>
      <c r="AB46" s="4"/>
      <c r="AC46" s="4"/>
      <c r="AD46" s="4"/>
      <c r="AE46" s="4"/>
    </row>
    <row r="47" customFormat="false" ht="15.75" hidden="false" customHeight="true" outlineLevel="0" collapsed="false">
      <c r="A47" s="82"/>
      <c r="B47" s="7"/>
      <c r="C47" s="7"/>
      <c r="D47" s="8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84"/>
      <c r="V47" s="4"/>
      <c r="W47" s="4"/>
      <c r="X47" s="4"/>
      <c r="Y47" s="4"/>
      <c r="Z47" s="4"/>
      <c r="AA47" s="4"/>
      <c r="AB47" s="4"/>
      <c r="AC47" s="4"/>
      <c r="AD47" s="4"/>
      <c r="AE47" s="4"/>
    </row>
    <row r="48" customFormat="false" ht="15.75" hidden="false" customHeight="true" outlineLevel="0" collapsed="false">
      <c r="A48" s="82"/>
      <c r="B48" s="7"/>
      <c r="C48" s="7"/>
      <c r="D48" s="8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84"/>
      <c r="V48" s="4"/>
      <c r="W48" s="4"/>
      <c r="X48" s="4"/>
      <c r="Y48" s="4"/>
      <c r="Z48" s="4"/>
      <c r="AA48" s="4"/>
      <c r="AB48" s="4"/>
      <c r="AC48" s="4"/>
      <c r="AD48" s="4"/>
      <c r="AE48" s="4"/>
    </row>
    <row r="49" customFormat="false" ht="15.75" hidden="false" customHeight="true" outlineLevel="0" collapsed="false">
      <c r="A49" s="82"/>
      <c r="B49" s="7"/>
      <c r="C49" s="7"/>
      <c r="D49" s="92" t="s">
        <v>138</v>
      </c>
      <c r="E49" s="7"/>
      <c r="F49" s="7"/>
      <c r="G49" s="7"/>
      <c r="L49" s="7"/>
      <c r="M49" s="7"/>
      <c r="N49" s="93" t="s">
        <v>139</v>
      </c>
      <c r="O49" s="93"/>
      <c r="P49" s="93"/>
      <c r="Q49" s="93"/>
      <c r="R49" s="93"/>
      <c r="S49" s="7"/>
      <c r="T49" s="7"/>
      <c r="U49" s="84"/>
      <c r="V49" s="4"/>
      <c r="W49" s="4"/>
      <c r="X49" s="4"/>
      <c r="Y49" s="4"/>
      <c r="Z49" s="4"/>
      <c r="AA49" s="4"/>
      <c r="AB49" s="4"/>
      <c r="AC49" s="4"/>
      <c r="AD49" s="4"/>
      <c r="AE49" s="4"/>
    </row>
    <row r="50" customFormat="false" ht="13.5" hidden="false" customHeight="false" outlineLevel="0" collapsed="false">
      <c r="A50" s="7"/>
      <c r="B50" s="7"/>
      <c r="C50" s="7"/>
      <c r="D50" s="93" t="s">
        <v>140</v>
      </c>
      <c r="E50" s="93"/>
      <c r="F50" s="93"/>
      <c r="G50" s="7"/>
      <c r="H50" s="94"/>
      <c r="I50" s="7"/>
      <c r="J50" s="7"/>
      <c r="K50" s="7"/>
      <c r="L50" s="7"/>
      <c r="M50" s="7"/>
      <c r="N50" s="93" t="s">
        <v>141</v>
      </c>
      <c r="O50" s="93"/>
      <c r="P50" s="93"/>
      <c r="Q50" s="92"/>
      <c r="R50" s="8"/>
      <c r="S50" s="7"/>
      <c r="T50" s="7"/>
      <c r="U50" s="84"/>
      <c r="V50" s="4"/>
      <c r="W50" s="4"/>
      <c r="X50" s="4"/>
      <c r="Y50" s="4"/>
      <c r="Z50" s="4"/>
      <c r="AA50" s="4"/>
      <c r="AB50" s="4"/>
      <c r="AC50" s="4"/>
      <c r="AD50" s="4"/>
      <c r="AE50" s="4"/>
    </row>
    <row r="51" customFormat="false" ht="13.5" hidden="false" customHeight="false" outlineLevel="0" collapsed="false">
      <c r="A51" s="95"/>
      <c r="B51" s="96"/>
      <c r="C51" s="96"/>
      <c r="D51" s="97"/>
      <c r="E51" s="96"/>
      <c r="F51" s="96"/>
      <c r="G51" s="96"/>
      <c r="H51" s="96"/>
      <c r="I51" s="96"/>
      <c r="J51" s="96"/>
      <c r="K51" s="96"/>
      <c r="L51" s="96"/>
      <c r="M51" s="96"/>
      <c r="N51" s="96"/>
      <c r="O51" s="96"/>
      <c r="P51" s="96"/>
      <c r="Q51" s="96"/>
      <c r="R51" s="96"/>
      <c r="S51" s="96"/>
      <c r="T51" s="96"/>
      <c r="U51" s="98"/>
      <c r="V51" s="4"/>
      <c r="W51" s="4"/>
      <c r="X51" s="4"/>
      <c r="Y51" s="4"/>
      <c r="Z51" s="4"/>
      <c r="AA51" s="4"/>
      <c r="AB51" s="4"/>
      <c r="AC51" s="4"/>
      <c r="AD51" s="4"/>
      <c r="AE51" s="4"/>
    </row>
    <row r="52" customFormat="false" ht="12.75" hidden="false" customHeight="false" outlineLevel="0" collapsed="false">
      <c r="A52" s="4"/>
      <c r="B52" s="4"/>
      <c r="C52" s="4"/>
      <c r="D52" s="90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</row>
    <row r="53" customFormat="false" ht="12.75" hidden="false" customHeight="false" outlineLevel="0" collapsed="false">
      <c r="A53" s="4"/>
      <c r="B53" s="4"/>
      <c r="C53" s="4"/>
      <c r="D53" s="90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</row>
    <row r="54" customFormat="false" ht="12.75" hidden="false" customHeight="false" outlineLevel="0" collapsed="false">
      <c r="A54" s="4"/>
      <c r="B54" s="4"/>
      <c r="C54" s="4"/>
      <c r="D54" s="90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</row>
    <row r="55" customFormat="false" ht="12.75" hidden="false" customHeight="false" outlineLevel="0" collapsed="false">
      <c r="A55" s="4"/>
      <c r="B55" s="4"/>
      <c r="C55" s="4"/>
      <c r="D55" s="90" t="s">
        <v>142</v>
      </c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</row>
    <row r="56" customFormat="false" ht="12.75" hidden="false" customHeight="false" outlineLevel="0" collapsed="false">
      <c r="A56" s="4"/>
      <c r="B56" s="4"/>
      <c r="C56" s="4" t="n">
        <v>1</v>
      </c>
      <c r="D56" s="90" t="s">
        <v>143</v>
      </c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</row>
    <row r="57" customFormat="false" ht="12.75" hidden="false" customHeight="false" outlineLevel="0" collapsed="false">
      <c r="A57" s="4"/>
      <c r="B57" s="4"/>
      <c r="C57" s="4"/>
      <c r="D57" s="90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</row>
    <row r="58" customFormat="false" ht="12.75" hidden="false" customHeight="false" outlineLevel="0" collapsed="false">
      <c r="A58" s="4"/>
      <c r="B58" s="4"/>
      <c r="C58" s="4"/>
      <c r="D58" s="90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</row>
    <row r="59" customFormat="false" ht="12.75" hidden="false" customHeight="false" outlineLevel="0" collapsed="false">
      <c r="A59" s="4"/>
      <c r="B59" s="4"/>
      <c r="C59" s="4"/>
      <c r="D59" s="90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</row>
    <row r="60" customFormat="false" ht="12.75" hidden="false" customHeight="false" outlineLevel="0" collapsed="false">
      <c r="A60" s="4"/>
      <c r="B60" s="4"/>
      <c r="C60" s="4"/>
      <c r="D60" s="90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</row>
    <row r="61" customFormat="false" ht="12.75" hidden="false" customHeight="false" outlineLevel="0" collapsed="false">
      <c r="A61" s="4"/>
      <c r="B61" s="4"/>
      <c r="C61" s="4"/>
      <c r="D61" s="90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</row>
    <row r="62" customFormat="false" ht="12.75" hidden="false" customHeight="false" outlineLevel="0" collapsed="false">
      <c r="A62" s="4"/>
      <c r="B62" s="4"/>
      <c r="C62" s="4"/>
      <c r="D62" s="90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</row>
    <row r="63" customFormat="false" ht="12.75" hidden="false" customHeight="false" outlineLevel="0" collapsed="false">
      <c r="A63" s="4"/>
      <c r="B63" s="4"/>
      <c r="C63" s="4"/>
      <c r="D63" s="90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</row>
    <row r="64" customFormat="false" ht="12.75" hidden="false" customHeight="false" outlineLevel="0" collapsed="false">
      <c r="A64" s="4"/>
      <c r="B64" s="4"/>
      <c r="C64" s="4"/>
      <c r="D64" s="90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</row>
    <row r="65" customFormat="false" ht="12.75" hidden="false" customHeight="false" outlineLevel="0" collapsed="false">
      <c r="A65" s="4"/>
      <c r="B65" s="4"/>
      <c r="C65" s="4"/>
      <c r="D65" s="90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</row>
    <row r="66" customFormat="false" ht="12.75" hidden="false" customHeight="false" outlineLevel="0" collapsed="false">
      <c r="A66" s="4"/>
      <c r="B66" s="4"/>
      <c r="C66" s="4"/>
      <c r="D66" s="90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</row>
    <row r="67" customFormat="false" ht="12.75" hidden="false" customHeight="false" outlineLevel="0" collapsed="false">
      <c r="A67" s="4"/>
      <c r="B67" s="4"/>
      <c r="C67" s="4"/>
      <c r="D67" s="90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</row>
    <row r="68" customFormat="false" ht="12.75" hidden="false" customHeight="false" outlineLevel="0" collapsed="false">
      <c r="A68" s="4"/>
      <c r="B68" s="4"/>
      <c r="C68" s="4"/>
      <c r="D68" s="90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</row>
    <row r="69" customFormat="false" ht="12.75" hidden="false" customHeight="false" outlineLevel="0" collapsed="false">
      <c r="A69" s="4"/>
      <c r="B69" s="4"/>
      <c r="C69" s="4"/>
      <c r="D69" s="90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</row>
    <row r="70" customFormat="false" ht="12.75" hidden="false" customHeight="false" outlineLevel="0" collapsed="false">
      <c r="A70" s="4"/>
      <c r="B70" s="4"/>
      <c r="C70" s="4"/>
      <c r="D70" s="90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</row>
    <row r="71" customFormat="false" ht="12.75" hidden="false" customHeight="false" outlineLevel="0" collapsed="false">
      <c r="A71" s="4"/>
      <c r="B71" s="4"/>
      <c r="C71" s="4"/>
      <c r="D71" s="90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</row>
    <row r="72" customFormat="false" ht="12.75" hidden="false" customHeight="false" outlineLevel="0" collapsed="false">
      <c r="A72" s="4"/>
      <c r="B72" s="4"/>
      <c r="C72" s="4"/>
      <c r="D72" s="90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</row>
    <row r="73" customFormat="false" ht="12.75" hidden="false" customHeight="false" outlineLevel="0" collapsed="false">
      <c r="A73" s="4"/>
      <c r="B73" s="4"/>
      <c r="C73" s="4"/>
      <c r="D73" s="90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</row>
    <row r="74" customFormat="false" ht="12.75" hidden="false" customHeight="false" outlineLevel="0" collapsed="false">
      <c r="A74" s="4"/>
      <c r="B74" s="4"/>
      <c r="C74" s="4"/>
      <c r="D74" s="90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</row>
    <row r="75" customFormat="false" ht="12.75" hidden="false" customHeight="false" outlineLevel="0" collapsed="false">
      <c r="A75" s="4"/>
      <c r="B75" s="4"/>
      <c r="C75" s="4"/>
      <c r="D75" s="90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</row>
    <row r="76" customFormat="false" ht="12.75" hidden="false" customHeight="false" outlineLevel="0" collapsed="false">
      <c r="A76" s="4"/>
      <c r="B76" s="4"/>
      <c r="C76" s="4"/>
      <c r="D76" s="90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</row>
    <row r="77" customFormat="false" ht="12.75" hidden="false" customHeight="false" outlineLevel="0" collapsed="false">
      <c r="A77" s="4"/>
      <c r="B77" s="4"/>
      <c r="C77" s="4"/>
      <c r="D77" s="90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</row>
    <row r="78" customFormat="false" ht="12.75" hidden="false" customHeight="false" outlineLevel="0" collapsed="false">
      <c r="A78" s="4"/>
      <c r="B78" s="4"/>
      <c r="C78" s="4"/>
      <c r="D78" s="90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</row>
    <row r="79" customFormat="false" ht="12.75" hidden="false" customHeight="false" outlineLevel="0" collapsed="false">
      <c r="A79" s="4"/>
      <c r="B79" s="4"/>
      <c r="C79" s="4"/>
      <c r="D79" s="90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</row>
    <row r="80" customFormat="false" ht="12.75" hidden="false" customHeight="false" outlineLevel="0" collapsed="false">
      <c r="A80" s="4"/>
      <c r="B80" s="4"/>
      <c r="C80" s="4"/>
      <c r="D80" s="90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</row>
    <row r="81" customFormat="false" ht="12.75" hidden="false" customHeight="false" outlineLevel="0" collapsed="false">
      <c r="A81" s="4"/>
      <c r="B81" s="4"/>
      <c r="C81" s="4"/>
      <c r="D81" s="90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</row>
    <row r="82" customFormat="false" ht="12.75" hidden="false" customHeight="false" outlineLevel="0" collapsed="false">
      <c r="A82" s="4"/>
      <c r="B82" s="4"/>
      <c r="C82" s="4"/>
      <c r="D82" s="90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</row>
    <row r="83" customFormat="false" ht="12.75" hidden="false" customHeight="false" outlineLevel="0" collapsed="false">
      <c r="A83" s="4"/>
      <c r="B83" s="4"/>
      <c r="C83" s="4"/>
      <c r="D83" s="90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</row>
    <row r="84" customFormat="false" ht="12.75" hidden="false" customHeight="false" outlineLevel="0" collapsed="false">
      <c r="A84" s="4"/>
      <c r="B84" s="4"/>
      <c r="C84" s="4"/>
      <c r="D84" s="90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</row>
    <row r="85" customFormat="false" ht="12.75" hidden="false" customHeight="false" outlineLevel="0" collapsed="false">
      <c r="A85" s="4"/>
      <c r="B85" s="4"/>
      <c r="C85" s="4"/>
      <c r="D85" s="90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</row>
    <row r="86" customFormat="false" ht="12.75" hidden="false" customHeight="false" outlineLevel="0" collapsed="false">
      <c r="A86" s="4"/>
      <c r="B86" s="4"/>
      <c r="C86" s="4"/>
      <c r="D86" s="90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</row>
    <row r="87" customFormat="false" ht="12.75" hidden="false" customHeight="false" outlineLevel="0" collapsed="false">
      <c r="A87" s="4"/>
      <c r="B87" s="4"/>
      <c r="C87" s="4"/>
      <c r="D87" s="90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</row>
    <row r="88" customFormat="false" ht="12.75" hidden="false" customHeight="false" outlineLevel="0" collapsed="false">
      <c r="A88" s="4"/>
      <c r="B88" s="4"/>
      <c r="C88" s="4"/>
      <c r="D88" s="90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</row>
    <row r="89" customFormat="false" ht="12.75" hidden="false" customHeight="false" outlineLevel="0" collapsed="false">
      <c r="A89" s="4"/>
      <c r="B89" s="4"/>
      <c r="C89" s="4"/>
      <c r="D89" s="90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</row>
    <row r="90" customFormat="false" ht="12.75" hidden="false" customHeight="false" outlineLevel="0" collapsed="false">
      <c r="A90" s="4"/>
      <c r="B90" s="4"/>
      <c r="C90" s="4"/>
      <c r="D90" s="90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</row>
    <row r="91" customFormat="false" ht="12.75" hidden="false" customHeight="false" outlineLevel="0" collapsed="false">
      <c r="A91" s="4"/>
      <c r="B91" s="4"/>
      <c r="C91" s="4"/>
      <c r="D91" s="90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</row>
    <row r="92" customFormat="false" ht="12.75" hidden="false" customHeight="false" outlineLevel="0" collapsed="false">
      <c r="A92" s="4"/>
      <c r="B92" s="4"/>
      <c r="C92" s="4"/>
      <c r="D92" s="90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</row>
    <row r="93" customFormat="false" ht="12.75" hidden="false" customHeight="false" outlineLevel="0" collapsed="false">
      <c r="A93" s="4"/>
      <c r="B93" s="4"/>
      <c r="C93" s="4"/>
      <c r="D93" s="90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</row>
    <row r="94" customFormat="false" ht="12.75" hidden="false" customHeight="false" outlineLevel="0" collapsed="false">
      <c r="A94" s="4"/>
      <c r="B94" s="4"/>
      <c r="C94" s="4"/>
      <c r="D94" s="90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</row>
    <row r="95" customFormat="false" ht="12.75" hidden="false" customHeight="false" outlineLevel="0" collapsed="false">
      <c r="A95" s="4"/>
      <c r="B95" s="4"/>
      <c r="C95" s="4"/>
      <c r="D95" s="90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</row>
    <row r="96" customFormat="false" ht="12.75" hidden="false" customHeight="false" outlineLevel="0" collapsed="false">
      <c r="A96" s="4"/>
      <c r="B96" s="4"/>
      <c r="C96" s="4"/>
      <c r="D96" s="90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</row>
    <row r="97" customFormat="false" ht="12.75" hidden="false" customHeight="false" outlineLevel="0" collapsed="false">
      <c r="A97" s="4"/>
      <c r="B97" s="4"/>
      <c r="C97" s="4"/>
      <c r="D97" s="90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</row>
    <row r="98" customFormat="false" ht="12.75" hidden="false" customHeight="false" outlineLevel="0" collapsed="false">
      <c r="A98" s="4"/>
      <c r="B98" s="4"/>
      <c r="C98" s="4"/>
      <c r="D98" s="90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</row>
    <row r="99" customFormat="false" ht="12.75" hidden="false" customHeight="false" outlineLevel="0" collapsed="false">
      <c r="A99" s="4"/>
      <c r="B99" s="4"/>
      <c r="C99" s="4"/>
      <c r="D99" s="90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</row>
    <row r="100" customFormat="false" ht="12.75" hidden="false" customHeight="false" outlineLevel="0" collapsed="false">
      <c r="A100" s="4"/>
      <c r="B100" s="4"/>
      <c r="C100" s="4"/>
      <c r="D100" s="90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</row>
    <row r="101" customFormat="false" ht="12.75" hidden="false" customHeight="false" outlineLevel="0" collapsed="false">
      <c r="A101" s="4"/>
      <c r="B101" s="4"/>
      <c r="C101" s="4"/>
      <c r="D101" s="90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</row>
    <row r="102" customFormat="false" ht="12.75" hidden="false" customHeight="false" outlineLevel="0" collapsed="false">
      <c r="A102" s="4"/>
      <c r="B102" s="4"/>
      <c r="C102" s="4"/>
      <c r="D102" s="90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</row>
    <row r="103" customFormat="false" ht="12.75" hidden="false" customHeight="false" outlineLevel="0" collapsed="false">
      <c r="A103" s="4"/>
      <c r="B103" s="4"/>
      <c r="C103" s="4"/>
      <c r="D103" s="90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</row>
    <row r="104" customFormat="false" ht="12.75" hidden="false" customHeight="false" outlineLevel="0" collapsed="false">
      <c r="A104" s="4"/>
      <c r="B104" s="4"/>
      <c r="C104" s="4"/>
      <c r="D104" s="90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</row>
    <row r="105" customFormat="false" ht="12.75" hidden="false" customHeight="false" outlineLevel="0" collapsed="false">
      <c r="A105" s="4"/>
      <c r="B105" s="4"/>
      <c r="C105" s="4"/>
      <c r="D105" s="90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</row>
    <row r="106" customFormat="false" ht="12.75" hidden="false" customHeight="false" outlineLevel="0" collapsed="false">
      <c r="A106" s="4"/>
      <c r="B106" s="4"/>
      <c r="C106" s="4"/>
      <c r="D106" s="90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</row>
    <row r="107" customFormat="false" ht="12.75" hidden="false" customHeight="false" outlineLevel="0" collapsed="false">
      <c r="A107" s="4"/>
      <c r="B107" s="4"/>
      <c r="C107" s="4"/>
      <c r="D107" s="90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</row>
    <row r="108" customFormat="false" ht="12.75" hidden="false" customHeight="false" outlineLevel="0" collapsed="false">
      <c r="A108" s="4"/>
      <c r="B108" s="4"/>
      <c r="C108" s="4"/>
      <c r="D108" s="90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</row>
    <row r="109" customFormat="false" ht="12.75" hidden="false" customHeight="false" outlineLevel="0" collapsed="false">
      <c r="A109" s="4"/>
      <c r="B109" s="4"/>
      <c r="C109" s="4"/>
      <c r="D109" s="90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</row>
    <row r="110" customFormat="false" ht="12.75" hidden="false" customHeight="false" outlineLevel="0" collapsed="false">
      <c r="A110" s="4"/>
      <c r="B110" s="4"/>
      <c r="C110" s="4"/>
      <c r="D110" s="90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</row>
    <row r="111" customFormat="false" ht="12.75" hidden="false" customHeight="false" outlineLevel="0" collapsed="false">
      <c r="A111" s="4"/>
      <c r="B111" s="4"/>
      <c r="C111" s="4"/>
      <c r="D111" s="90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</row>
    <row r="112" customFormat="false" ht="12.75" hidden="false" customHeight="false" outlineLevel="0" collapsed="false">
      <c r="A112" s="4"/>
      <c r="B112" s="4"/>
      <c r="C112" s="4"/>
      <c r="D112" s="90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</row>
    <row r="113" customFormat="false" ht="12.75" hidden="false" customHeight="false" outlineLevel="0" collapsed="false">
      <c r="A113" s="4"/>
      <c r="B113" s="4"/>
      <c r="C113" s="4"/>
      <c r="D113" s="90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</row>
    <row r="114" customFormat="false" ht="12.75" hidden="false" customHeight="false" outlineLevel="0" collapsed="false">
      <c r="A114" s="4"/>
      <c r="B114" s="4"/>
      <c r="C114" s="4"/>
      <c r="D114" s="90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</row>
    <row r="115" customFormat="false" ht="12.75" hidden="false" customHeight="false" outlineLevel="0" collapsed="false">
      <c r="A115" s="4"/>
      <c r="B115" s="4"/>
      <c r="C115" s="4"/>
      <c r="D115" s="90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</row>
    <row r="116" customFormat="false" ht="12.75" hidden="false" customHeight="false" outlineLevel="0" collapsed="false">
      <c r="A116" s="4"/>
      <c r="B116" s="4"/>
      <c r="C116" s="4"/>
      <c r="D116" s="90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</row>
    <row r="117" customFormat="false" ht="12.75" hidden="false" customHeight="false" outlineLevel="0" collapsed="false">
      <c r="A117" s="4"/>
      <c r="B117" s="4"/>
      <c r="C117" s="4"/>
      <c r="D117" s="90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</row>
    <row r="118" customFormat="false" ht="12.75" hidden="false" customHeight="false" outlineLevel="0" collapsed="false">
      <c r="A118" s="4"/>
      <c r="B118" s="4"/>
      <c r="C118" s="4"/>
      <c r="D118" s="90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</row>
    <row r="119" customFormat="false" ht="12.75" hidden="false" customHeight="false" outlineLevel="0" collapsed="false">
      <c r="A119" s="4"/>
      <c r="B119" s="4"/>
      <c r="C119" s="4"/>
      <c r="D119" s="90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</row>
    <row r="120" customFormat="false" ht="12.75" hidden="false" customHeight="false" outlineLevel="0" collapsed="false">
      <c r="A120" s="4"/>
      <c r="B120" s="4"/>
      <c r="C120" s="4"/>
      <c r="D120" s="90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</row>
    <row r="121" customFormat="false" ht="12.75" hidden="false" customHeight="false" outlineLevel="0" collapsed="false">
      <c r="A121" s="4"/>
      <c r="B121" s="4"/>
      <c r="C121" s="4"/>
      <c r="D121" s="90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</row>
    <row r="122" customFormat="false" ht="12.75" hidden="false" customHeight="false" outlineLevel="0" collapsed="false">
      <c r="A122" s="4"/>
      <c r="B122" s="4"/>
      <c r="C122" s="4"/>
      <c r="D122" s="90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</row>
    <row r="123" customFormat="false" ht="12.75" hidden="false" customHeight="false" outlineLevel="0" collapsed="false">
      <c r="A123" s="4"/>
      <c r="B123" s="4"/>
      <c r="C123" s="4"/>
      <c r="D123" s="90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</row>
    <row r="124" customFormat="false" ht="12.75" hidden="false" customHeight="false" outlineLevel="0" collapsed="false">
      <c r="A124" s="4"/>
      <c r="B124" s="4"/>
      <c r="C124" s="4"/>
      <c r="D124" s="90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</row>
    <row r="125" customFormat="false" ht="12.75" hidden="false" customHeight="false" outlineLevel="0" collapsed="false">
      <c r="A125" s="4"/>
      <c r="B125" s="4"/>
      <c r="C125" s="4"/>
      <c r="D125" s="90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</row>
    <row r="126" customFormat="false" ht="12.75" hidden="false" customHeight="false" outlineLevel="0" collapsed="false">
      <c r="A126" s="4"/>
      <c r="B126" s="4"/>
      <c r="C126" s="4"/>
      <c r="D126" s="90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</row>
    <row r="127" customFormat="false" ht="12.75" hidden="false" customHeight="false" outlineLevel="0" collapsed="false">
      <c r="A127" s="4"/>
      <c r="B127" s="4"/>
      <c r="C127" s="4"/>
      <c r="D127" s="90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</row>
    <row r="128" customFormat="false" ht="12.75" hidden="false" customHeight="false" outlineLevel="0" collapsed="false">
      <c r="A128" s="4"/>
      <c r="B128" s="4"/>
      <c r="C128" s="4"/>
      <c r="D128" s="90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</row>
    <row r="129" customFormat="false" ht="12.75" hidden="false" customHeight="false" outlineLevel="0" collapsed="false">
      <c r="A129" s="4"/>
      <c r="B129" s="4"/>
      <c r="C129" s="4"/>
      <c r="D129" s="90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</row>
    <row r="130" customFormat="false" ht="12.75" hidden="false" customHeight="false" outlineLevel="0" collapsed="false">
      <c r="A130" s="4"/>
      <c r="B130" s="4"/>
      <c r="C130" s="4"/>
      <c r="D130" s="90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</row>
    <row r="131" customFormat="false" ht="12.75" hidden="false" customHeight="false" outlineLevel="0" collapsed="false">
      <c r="A131" s="4"/>
      <c r="B131" s="4"/>
      <c r="C131" s="4"/>
      <c r="D131" s="90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</row>
    <row r="132" customFormat="false" ht="12.75" hidden="false" customHeight="false" outlineLevel="0" collapsed="false">
      <c r="A132" s="4"/>
      <c r="B132" s="4"/>
      <c r="C132" s="4"/>
      <c r="D132" s="90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</row>
    <row r="133" customFormat="false" ht="12.75" hidden="false" customHeight="false" outlineLevel="0" collapsed="false">
      <c r="A133" s="4"/>
      <c r="B133" s="4"/>
      <c r="C133" s="4"/>
      <c r="D133" s="90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</row>
    <row r="134" customFormat="false" ht="12.75" hidden="false" customHeight="false" outlineLevel="0" collapsed="false">
      <c r="A134" s="4"/>
      <c r="B134" s="4"/>
      <c r="C134" s="4"/>
      <c r="D134" s="90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</row>
    <row r="135" customFormat="false" ht="12.75" hidden="false" customHeight="false" outlineLevel="0" collapsed="false">
      <c r="A135" s="4"/>
      <c r="B135" s="4"/>
      <c r="C135" s="4"/>
      <c r="D135" s="90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</row>
    <row r="136" customFormat="false" ht="12.75" hidden="false" customHeight="false" outlineLevel="0" collapsed="false">
      <c r="A136" s="4"/>
      <c r="B136" s="4"/>
      <c r="C136" s="4"/>
      <c r="D136" s="90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</row>
    <row r="137" customFormat="false" ht="12.75" hidden="false" customHeight="false" outlineLevel="0" collapsed="false">
      <c r="A137" s="4"/>
      <c r="B137" s="4"/>
      <c r="C137" s="4"/>
      <c r="D137" s="90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</row>
    <row r="138" customFormat="false" ht="12.75" hidden="false" customHeight="false" outlineLevel="0" collapsed="false">
      <c r="A138" s="4"/>
      <c r="B138" s="4"/>
      <c r="C138" s="4"/>
      <c r="D138" s="90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</row>
    <row r="139" customFormat="false" ht="12.75" hidden="false" customHeight="false" outlineLevel="0" collapsed="false">
      <c r="A139" s="4"/>
      <c r="B139" s="4"/>
      <c r="C139" s="4"/>
      <c r="D139" s="90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</row>
    <row r="140" customFormat="false" ht="12.75" hidden="false" customHeight="false" outlineLevel="0" collapsed="false">
      <c r="A140" s="4"/>
      <c r="B140" s="4"/>
      <c r="C140" s="4"/>
      <c r="D140" s="90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</row>
    <row r="141" customFormat="false" ht="12.75" hidden="false" customHeight="false" outlineLevel="0" collapsed="false">
      <c r="A141" s="4"/>
      <c r="B141" s="4"/>
      <c r="C141" s="4"/>
      <c r="D141" s="90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</row>
    <row r="142" customFormat="false" ht="12.75" hidden="false" customHeight="false" outlineLevel="0" collapsed="false">
      <c r="A142" s="4"/>
      <c r="B142" s="4"/>
      <c r="C142" s="4"/>
      <c r="D142" s="90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</row>
    <row r="143" customFormat="false" ht="12.75" hidden="false" customHeight="false" outlineLevel="0" collapsed="false">
      <c r="A143" s="4"/>
      <c r="B143" s="4"/>
      <c r="C143" s="4"/>
      <c r="D143" s="90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</row>
    <row r="144" customFormat="false" ht="12.75" hidden="false" customHeight="false" outlineLevel="0" collapsed="false">
      <c r="A144" s="4"/>
      <c r="B144" s="4"/>
      <c r="C144" s="4"/>
      <c r="D144" s="90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</row>
    <row r="145" customFormat="false" ht="12.75" hidden="false" customHeight="false" outlineLevel="0" collapsed="false">
      <c r="A145" s="4"/>
      <c r="B145" s="4"/>
      <c r="C145" s="4"/>
      <c r="D145" s="90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</row>
    <row r="146" customFormat="false" ht="12.75" hidden="false" customHeight="false" outlineLevel="0" collapsed="false">
      <c r="A146" s="4"/>
      <c r="B146" s="4"/>
      <c r="C146" s="4"/>
      <c r="D146" s="90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</row>
    <row r="147" customFormat="false" ht="12.75" hidden="false" customHeight="false" outlineLevel="0" collapsed="false">
      <c r="A147" s="4"/>
      <c r="B147" s="4"/>
      <c r="C147" s="4"/>
      <c r="D147" s="90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</row>
    <row r="148" customFormat="false" ht="12.75" hidden="false" customHeight="false" outlineLevel="0" collapsed="false">
      <c r="A148" s="4"/>
      <c r="B148" s="4"/>
      <c r="C148" s="4"/>
      <c r="D148" s="90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</row>
    <row r="149" customFormat="false" ht="12.75" hidden="false" customHeight="false" outlineLevel="0" collapsed="false">
      <c r="A149" s="4"/>
      <c r="B149" s="4"/>
      <c r="C149" s="4"/>
      <c r="D149" s="90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</row>
    <row r="150" customFormat="false" ht="12.75" hidden="false" customHeight="false" outlineLevel="0" collapsed="false">
      <c r="A150" s="4"/>
      <c r="B150" s="4"/>
      <c r="C150" s="4"/>
      <c r="D150" s="90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</row>
    <row r="151" customFormat="false" ht="12.75" hidden="false" customHeight="false" outlineLevel="0" collapsed="false">
      <c r="A151" s="4"/>
      <c r="B151" s="4"/>
      <c r="C151" s="4"/>
      <c r="D151" s="90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</row>
    <row r="152" customFormat="false" ht="12.75" hidden="false" customHeight="false" outlineLevel="0" collapsed="false">
      <c r="A152" s="4"/>
      <c r="B152" s="4"/>
      <c r="C152" s="4"/>
      <c r="D152" s="90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</row>
    <row r="153" customFormat="false" ht="12.75" hidden="false" customHeight="false" outlineLevel="0" collapsed="false">
      <c r="A153" s="4"/>
      <c r="B153" s="4"/>
      <c r="C153" s="4"/>
      <c r="D153" s="90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</row>
    <row r="154" customFormat="false" ht="12.75" hidden="false" customHeight="false" outlineLevel="0" collapsed="false">
      <c r="A154" s="4"/>
      <c r="B154" s="4"/>
      <c r="C154" s="4"/>
      <c r="D154" s="90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</row>
    <row r="155" customFormat="false" ht="12.75" hidden="false" customHeight="false" outlineLevel="0" collapsed="false">
      <c r="A155" s="4"/>
      <c r="B155" s="4"/>
      <c r="C155" s="4"/>
      <c r="D155" s="90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</row>
    <row r="156" customFormat="false" ht="12.75" hidden="false" customHeight="false" outlineLevel="0" collapsed="false">
      <c r="A156" s="4"/>
      <c r="B156" s="4"/>
      <c r="C156" s="4"/>
      <c r="D156" s="90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</row>
    <row r="157" customFormat="false" ht="12.75" hidden="false" customHeight="false" outlineLevel="0" collapsed="false">
      <c r="A157" s="4"/>
      <c r="B157" s="4"/>
      <c r="C157" s="4"/>
      <c r="D157" s="90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</row>
    <row r="158" customFormat="false" ht="12.75" hidden="false" customHeight="false" outlineLevel="0" collapsed="false">
      <c r="A158" s="4"/>
      <c r="B158" s="4"/>
      <c r="C158" s="4"/>
      <c r="D158" s="90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</row>
    <row r="159" customFormat="false" ht="12.75" hidden="false" customHeight="false" outlineLevel="0" collapsed="false">
      <c r="A159" s="4"/>
      <c r="B159" s="4"/>
      <c r="C159" s="4"/>
      <c r="D159" s="90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</row>
    <row r="160" customFormat="false" ht="12.75" hidden="false" customHeight="false" outlineLevel="0" collapsed="false">
      <c r="A160" s="4"/>
      <c r="B160" s="4"/>
      <c r="C160" s="4"/>
      <c r="D160" s="90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</row>
    <row r="161" customFormat="false" ht="12.75" hidden="false" customHeight="false" outlineLevel="0" collapsed="false">
      <c r="A161" s="4"/>
      <c r="B161" s="4"/>
      <c r="C161" s="4"/>
      <c r="D161" s="90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</row>
    <row r="162" customFormat="false" ht="12.75" hidden="false" customHeight="false" outlineLevel="0" collapsed="false">
      <c r="A162" s="4"/>
      <c r="B162" s="4"/>
      <c r="C162" s="4"/>
      <c r="D162" s="90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</row>
    <row r="163" customFormat="false" ht="12.75" hidden="false" customHeight="false" outlineLevel="0" collapsed="false">
      <c r="A163" s="4"/>
      <c r="B163" s="4"/>
      <c r="C163" s="4"/>
      <c r="D163" s="90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</row>
    <row r="164" customFormat="false" ht="12.75" hidden="false" customHeight="false" outlineLevel="0" collapsed="false">
      <c r="A164" s="4"/>
      <c r="B164" s="4"/>
      <c r="C164" s="4"/>
      <c r="D164" s="90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</row>
    <row r="165" customFormat="false" ht="12.75" hidden="false" customHeight="false" outlineLevel="0" collapsed="false">
      <c r="A165" s="4"/>
      <c r="B165" s="4"/>
      <c r="C165" s="4"/>
      <c r="D165" s="90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</row>
    <row r="166" customFormat="false" ht="12.75" hidden="false" customHeight="false" outlineLevel="0" collapsed="false">
      <c r="A166" s="4"/>
      <c r="B166" s="4"/>
      <c r="C166" s="4"/>
      <c r="D166" s="90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</row>
    <row r="167" customFormat="false" ht="12.75" hidden="false" customHeight="false" outlineLevel="0" collapsed="false">
      <c r="A167" s="4"/>
      <c r="B167" s="4"/>
      <c r="C167" s="4"/>
      <c r="D167" s="90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</row>
    <row r="168" customFormat="false" ht="12.75" hidden="false" customHeight="false" outlineLevel="0" collapsed="false">
      <c r="A168" s="4"/>
      <c r="B168" s="4"/>
      <c r="C168" s="4"/>
      <c r="D168" s="90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</row>
    <row r="169" customFormat="false" ht="12.75" hidden="false" customHeight="false" outlineLevel="0" collapsed="false">
      <c r="A169" s="4"/>
      <c r="B169" s="4"/>
      <c r="C169" s="4"/>
      <c r="D169" s="90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</row>
    <row r="170" customFormat="false" ht="12.75" hidden="false" customHeight="false" outlineLevel="0" collapsed="false">
      <c r="A170" s="4"/>
      <c r="B170" s="4"/>
      <c r="C170" s="4"/>
      <c r="D170" s="90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</row>
    <row r="171" customFormat="false" ht="12.75" hidden="false" customHeight="false" outlineLevel="0" collapsed="false">
      <c r="A171" s="4"/>
      <c r="B171" s="4"/>
      <c r="C171" s="4"/>
      <c r="D171" s="90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</row>
    <row r="172" customFormat="false" ht="12.75" hidden="false" customHeight="false" outlineLevel="0" collapsed="false">
      <c r="A172" s="4"/>
      <c r="B172" s="4"/>
      <c r="C172" s="4"/>
      <c r="D172" s="90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</row>
    <row r="173" customFormat="false" ht="12.75" hidden="false" customHeight="false" outlineLevel="0" collapsed="false">
      <c r="A173" s="4"/>
      <c r="B173" s="4"/>
      <c r="C173" s="4"/>
      <c r="D173" s="90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</row>
    <row r="174" customFormat="false" ht="12.75" hidden="false" customHeight="false" outlineLevel="0" collapsed="false">
      <c r="A174" s="4"/>
      <c r="B174" s="4"/>
      <c r="C174" s="4"/>
      <c r="D174" s="90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</row>
    <row r="175" customFormat="false" ht="12.75" hidden="false" customHeight="false" outlineLevel="0" collapsed="false">
      <c r="A175" s="4"/>
      <c r="B175" s="4"/>
      <c r="C175" s="4"/>
      <c r="D175" s="90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</row>
    <row r="176" customFormat="false" ht="12.75" hidden="false" customHeight="false" outlineLevel="0" collapsed="false">
      <c r="A176" s="4"/>
      <c r="B176" s="4"/>
      <c r="C176" s="4"/>
      <c r="D176" s="90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</row>
    <row r="177" customFormat="false" ht="12.75" hidden="false" customHeight="false" outlineLevel="0" collapsed="false">
      <c r="A177" s="4"/>
      <c r="B177" s="4"/>
      <c r="C177" s="4"/>
      <c r="D177" s="90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</row>
    <row r="178" customFormat="false" ht="12.75" hidden="false" customHeight="false" outlineLevel="0" collapsed="false">
      <c r="A178" s="4"/>
      <c r="B178" s="4"/>
      <c r="C178" s="4"/>
      <c r="D178" s="90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</row>
    <row r="179" customFormat="false" ht="12.75" hidden="false" customHeight="false" outlineLevel="0" collapsed="false">
      <c r="A179" s="4"/>
      <c r="B179" s="4"/>
      <c r="C179" s="4"/>
      <c r="D179" s="90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</row>
    <row r="180" customFormat="false" ht="12.75" hidden="false" customHeight="false" outlineLevel="0" collapsed="false">
      <c r="A180" s="4"/>
      <c r="B180" s="4"/>
      <c r="C180" s="4"/>
      <c r="D180" s="90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</row>
    <row r="181" customFormat="false" ht="12.75" hidden="false" customHeight="false" outlineLevel="0" collapsed="false">
      <c r="A181" s="4"/>
      <c r="B181" s="4"/>
      <c r="C181" s="4"/>
      <c r="D181" s="90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</row>
    <row r="182" customFormat="false" ht="12.75" hidden="false" customHeight="false" outlineLevel="0" collapsed="false">
      <c r="A182" s="4"/>
      <c r="B182" s="4"/>
      <c r="C182" s="4"/>
      <c r="D182" s="90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</row>
    <row r="183" customFormat="false" ht="12.75" hidden="false" customHeight="false" outlineLevel="0" collapsed="false">
      <c r="A183" s="4"/>
      <c r="B183" s="4"/>
      <c r="C183" s="4"/>
      <c r="D183" s="90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</row>
    <row r="184" customFormat="false" ht="12.75" hidden="false" customHeight="false" outlineLevel="0" collapsed="false">
      <c r="A184" s="4"/>
      <c r="B184" s="4"/>
      <c r="C184" s="4"/>
      <c r="D184" s="90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</row>
    <row r="185" customFormat="false" ht="12.75" hidden="false" customHeight="false" outlineLevel="0" collapsed="false">
      <c r="A185" s="4"/>
      <c r="B185" s="4"/>
      <c r="C185" s="4"/>
      <c r="D185" s="90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</row>
    <row r="186" customFormat="false" ht="12.75" hidden="false" customHeight="false" outlineLevel="0" collapsed="false">
      <c r="A186" s="4"/>
      <c r="B186" s="4"/>
      <c r="C186" s="4"/>
      <c r="D186" s="90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</row>
    <row r="187" customFormat="false" ht="12.75" hidden="false" customHeight="false" outlineLevel="0" collapsed="false">
      <c r="A187" s="4"/>
      <c r="B187" s="4"/>
      <c r="C187" s="4"/>
      <c r="D187" s="90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</row>
    <row r="188" customFormat="false" ht="12.75" hidden="false" customHeight="false" outlineLevel="0" collapsed="false">
      <c r="A188" s="4"/>
      <c r="B188" s="4"/>
      <c r="C188" s="4"/>
      <c r="D188" s="90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</row>
    <row r="189" customFormat="false" ht="12.75" hidden="false" customHeight="false" outlineLevel="0" collapsed="false">
      <c r="A189" s="4"/>
      <c r="B189" s="4"/>
      <c r="C189" s="4"/>
      <c r="D189" s="90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</row>
    <row r="190" customFormat="false" ht="12.75" hidden="false" customHeight="false" outlineLevel="0" collapsed="false">
      <c r="A190" s="4"/>
      <c r="B190" s="4"/>
      <c r="C190" s="4"/>
      <c r="D190" s="90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</row>
    <row r="191" customFormat="false" ht="12.75" hidden="false" customHeight="false" outlineLevel="0" collapsed="false">
      <c r="A191" s="4"/>
      <c r="B191" s="4"/>
      <c r="C191" s="4"/>
      <c r="D191" s="90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</row>
    <row r="192" customFormat="false" ht="12.75" hidden="false" customHeight="false" outlineLevel="0" collapsed="false">
      <c r="A192" s="4"/>
      <c r="B192" s="4"/>
      <c r="C192" s="4"/>
      <c r="D192" s="90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</row>
    <row r="193" customFormat="false" ht="12.75" hidden="false" customHeight="false" outlineLevel="0" collapsed="false">
      <c r="A193" s="4"/>
      <c r="B193" s="4"/>
      <c r="C193" s="4"/>
      <c r="D193" s="90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</row>
    <row r="194" customFormat="false" ht="12.75" hidden="false" customHeight="false" outlineLevel="0" collapsed="false">
      <c r="A194" s="4"/>
      <c r="B194" s="4"/>
      <c r="C194" s="4"/>
      <c r="D194" s="90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</row>
    <row r="195" customFormat="false" ht="12.75" hidden="false" customHeight="false" outlineLevel="0" collapsed="false">
      <c r="A195" s="4"/>
      <c r="B195" s="4"/>
      <c r="C195" s="4"/>
      <c r="D195" s="90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</row>
    <row r="196" customFormat="false" ht="12.75" hidden="false" customHeight="false" outlineLevel="0" collapsed="false">
      <c r="A196" s="4"/>
      <c r="B196" s="4"/>
      <c r="C196" s="4"/>
      <c r="D196" s="90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</row>
    <row r="197" customFormat="false" ht="12.75" hidden="false" customHeight="false" outlineLevel="0" collapsed="false">
      <c r="A197" s="4"/>
      <c r="B197" s="4"/>
      <c r="C197" s="4"/>
      <c r="D197" s="90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</row>
    <row r="198" customFormat="false" ht="12.75" hidden="false" customHeight="false" outlineLevel="0" collapsed="false">
      <c r="A198" s="4"/>
      <c r="B198" s="4"/>
      <c r="C198" s="4"/>
      <c r="D198" s="90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</row>
    <row r="199" customFormat="false" ht="12.75" hidden="false" customHeight="false" outlineLevel="0" collapsed="false">
      <c r="A199" s="4"/>
      <c r="B199" s="4"/>
      <c r="C199" s="4"/>
      <c r="D199" s="90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</row>
    <row r="200" customFormat="false" ht="12.75" hidden="false" customHeight="false" outlineLevel="0" collapsed="false">
      <c r="A200" s="4"/>
      <c r="B200" s="4"/>
      <c r="C200" s="4"/>
      <c r="D200" s="90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</row>
    <row r="201" customFormat="false" ht="12.75" hidden="false" customHeight="false" outlineLevel="0" collapsed="false">
      <c r="A201" s="4"/>
      <c r="B201" s="4"/>
      <c r="C201" s="4"/>
      <c r="D201" s="90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</row>
    <row r="202" customFormat="false" ht="12.75" hidden="false" customHeight="false" outlineLevel="0" collapsed="false">
      <c r="A202" s="4"/>
      <c r="B202" s="4"/>
      <c r="C202" s="4"/>
      <c r="D202" s="90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</row>
    <row r="203" customFormat="false" ht="12.75" hidden="false" customHeight="false" outlineLevel="0" collapsed="false">
      <c r="A203" s="4"/>
      <c r="B203" s="4"/>
      <c r="C203" s="4"/>
      <c r="D203" s="90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</row>
    <row r="204" customFormat="false" ht="12.75" hidden="false" customHeight="false" outlineLevel="0" collapsed="false">
      <c r="A204" s="4"/>
      <c r="B204" s="4"/>
      <c r="C204" s="4"/>
      <c r="D204" s="90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</row>
    <row r="205" customFormat="false" ht="12.75" hidden="false" customHeight="false" outlineLevel="0" collapsed="false">
      <c r="A205" s="4"/>
      <c r="B205" s="4"/>
      <c r="C205" s="4"/>
      <c r="D205" s="90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</row>
    <row r="206" customFormat="false" ht="12.75" hidden="false" customHeight="false" outlineLevel="0" collapsed="false">
      <c r="A206" s="4"/>
      <c r="B206" s="4"/>
      <c r="C206" s="4"/>
      <c r="D206" s="90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</row>
    <row r="207" customFormat="false" ht="12.75" hidden="false" customHeight="false" outlineLevel="0" collapsed="false">
      <c r="A207" s="4"/>
      <c r="B207" s="4"/>
      <c r="C207" s="4"/>
      <c r="D207" s="90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</row>
    <row r="208" customFormat="false" ht="12.75" hidden="false" customHeight="false" outlineLevel="0" collapsed="false">
      <c r="A208" s="4"/>
      <c r="B208" s="4"/>
      <c r="C208" s="4"/>
      <c r="D208" s="90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</row>
    <row r="209" customFormat="false" ht="12.75" hidden="false" customHeight="false" outlineLevel="0" collapsed="false">
      <c r="A209" s="4"/>
      <c r="B209" s="4"/>
      <c r="C209" s="4"/>
      <c r="D209" s="90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</row>
    <row r="210" customFormat="false" ht="12.75" hidden="false" customHeight="false" outlineLevel="0" collapsed="false">
      <c r="A210" s="4"/>
      <c r="B210" s="4"/>
      <c r="C210" s="4"/>
      <c r="D210" s="90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</row>
    <row r="211" customFormat="false" ht="12.75" hidden="false" customHeight="false" outlineLevel="0" collapsed="false">
      <c r="A211" s="4"/>
      <c r="B211" s="4"/>
      <c r="C211" s="4"/>
      <c r="D211" s="90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</row>
    <row r="212" customFormat="false" ht="12.75" hidden="false" customHeight="false" outlineLevel="0" collapsed="false">
      <c r="A212" s="4"/>
      <c r="B212" s="4"/>
      <c r="C212" s="4"/>
      <c r="D212" s="90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</row>
    <row r="213" customFormat="false" ht="12.75" hidden="false" customHeight="false" outlineLevel="0" collapsed="false">
      <c r="A213" s="4"/>
      <c r="B213" s="4"/>
      <c r="C213" s="4"/>
      <c r="D213" s="90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</row>
    <row r="214" customFormat="false" ht="12.75" hidden="false" customHeight="false" outlineLevel="0" collapsed="false">
      <c r="A214" s="4"/>
      <c r="B214" s="4"/>
      <c r="C214" s="4"/>
      <c r="D214" s="90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</row>
    <row r="215" customFormat="false" ht="12.75" hidden="false" customHeight="false" outlineLevel="0" collapsed="false">
      <c r="A215" s="4"/>
      <c r="B215" s="4"/>
      <c r="C215" s="4"/>
      <c r="D215" s="90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</row>
    <row r="216" customFormat="false" ht="12.75" hidden="false" customHeight="false" outlineLevel="0" collapsed="false">
      <c r="A216" s="4"/>
      <c r="B216" s="4"/>
      <c r="C216" s="4"/>
      <c r="D216" s="90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</row>
    <row r="217" customFormat="false" ht="12.75" hidden="false" customHeight="false" outlineLevel="0" collapsed="false">
      <c r="A217" s="4"/>
      <c r="B217" s="4"/>
      <c r="C217" s="4"/>
      <c r="D217" s="90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</row>
    <row r="218" customFormat="false" ht="12.75" hidden="false" customHeight="false" outlineLevel="0" collapsed="false">
      <c r="A218" s="4"/>
      <c r="B218" s="4"/>
      <c r="C218" s="4"/>
      <c r="D218" s="90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</row>
    <row r="219" customFormat="false" ht="12.75" hidden="false" customHeight="false" outlineLevel="0" collapsed="false">
      <c r="A219" s="4"/>
      <c r="B219" s="4"/>
      <c r="C219" s="4"/>
      <c r="D219" s="90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</row>
    <row r="220" customFormat="false" ht="12.75" hidden="false" customHeight="false" outlineLevel="0" collapsed="false">
      <c r="A220" s="4"/>
      <c r="B220" s="4"/>
      <c r="C220" s="4"/>
      <c r="D220" s="90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</row>
    <row r="221" customFormat="false" ht="12.75" hidden="false" customHeight="false" outlineLevel="0" collapsed="false">
      <c r="A221" s="4"/>
      <c r="B221" s="4"/>
      <c r="C221" s="4"/>
      <c r="D221" s="90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</row>
    <row r="222" customFormat="false" ht="12.75" hidden="false" customHeight="false" outlineLevel="0" collapsed="false">
      <c r="A222" s="4"/>
      <c r="B222" s="4"/>
      <c r="C222" s="4"/>
      <c r="D222" s="90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</row>
    <row r="223" customFormat="false" ht="12.75" hidden="false" customHeight="false" outlineLevel="0" collapsed="false">
      <c r="A223" s="4"/>
      <c r="B223" s="4"/>
      <c r="C223" s="4"/>
      <c r="D223" s="90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</row>
    <row r="224" customFormat="false" ht="12.75" hidden="false" customHeight="false" outlineLevel="0" collapsed="false">
      <c r="A224" s="4"/>
      <c r="B224" s="4"/>
      <c r="C224" s="4"/>
      <c r="D224" s="90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</row>
    <row r="225" customFormat="false" ht="12.75" hidden="false" customHeight="false" outlineLevel="0" collapsed="false">
      <c r="A225" s="4"/>
      <c r="B225" s="4"/>
      <c r="C225" s="4"/>
      <c r="D225" s="90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</row>
    <row r="226" customFormat="false" ht="12.75" hidden="false" customHeight="false" outlineLevel="0" collapsed="false">
      <c r="A226" s="4"/>
      <c r="B226" s="4"/>
      <c r="C226" s="4"/>
      <c r="D226" s="90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</row>
    <row r="227" customFormat="false" ht="12.75" hidden="false" customHeight="false" outlineLevel="0" collapsed="false">
      <c r="A227" s="4"/>
      <c r="B227" s="4"/>
      <c r="C227" s="4"/>
      <c r="D227" s="90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</row>
    <row r="228" customFormat="false" ht="12.75" hidden="false" customHeight="false" outlineLevel="0" collapsed="false">
      <c r="A228" s="4"/>
      <c r="B228" s="4"/>
      <c r="C228" s="4"/>
      <c r="D228" s="90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</row>
    <row r="229" customFormat="false" ht="12.75" hidden="false" customHeight="false" outlineLevel="0" collapsed="false">
      <c r="A229" s="4"/>
      <c r="B229" s="4"/>
      <c r="C229" s="4"/>
      <c r="D229" s="90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</row>
    <row r="230" customFormat="false" ht="12.75" hidden="false" customHeight="false" outlineLevel="0" collapsed="false">
      <c r="A230" s="4"/>
      <c r="B230" s="4"/>
      <c r="C230" s="4"/>
      <c r="D230" s="90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</row>
    <row r="231" customFormat="false" ht="12.75" hidden="false" customHeight="false" outlineLevel="0" collapsed="false">
      <c r="A231" s="4"/>
      <c r="B231" s="4"/>
      <c r="C231" s="4"/>
      <c r="D231" s="90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</row>
    <row r="232" customFormat="false" ht="12.75" hidden="false" customHeight="false" outlineLevel="0" collapsed="false">
      <c r="A232" s="4"/>
      <c r="B232" s="4"/>
      <c r="C232" s="4"/>
      <c r="D232" s="90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</row>
    <row r="233" customFormat="false" ht="12.75" hidden="false" customHeight="false" outlineLevel="0" collapsed="false">
      <c r="A233" s="4"/>
      <c r="B233" s="4"/>
      <c r="C233" s="4"/>
      <c r="D233" s="90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</row>
    <row r="234" customFormat="false" ht="12.75" hidden="false" customHeight="false" outlineLevel="0" collapsed="false">
      <c r="A234" s="4"/>
      <c r="B234" s="4"/>
      <c r="C234" s="4"/>
      <c r="D234" s="90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</row>
    <row r="235" customFormat="false" ht="12.75" hidden="false" customHeight="false" outlineLevel="0" collapsed="false">
      <c r="A235" s="4"/>
      <c r="B235" s="4"/>
      <c r="C235" s="4"/>
      <c r="D235" s="90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</row>
    <row r="236" customFormat="false" ht="12.75" hidden="false" customHeight="false" outlineLevel="0" collapsed="false">
      <c r="A236" s="4"/>
      <c r="B236" s="4"/>
      <c r="C236" s="4"/>
      <c r="D236" s="90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</row>
    <row r="237" customFormat="false" ht="12.75" hidden="false" customHeight="false" outlineLevel="0" collapsed="false">
      <c r="A237" s="4"/>
      <c r="B237" s="4"/>
      <c r="C237" s="4"/>
      <c r="D237" s="90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</row>
    <row r="238" customFormat="false" ht="12.75" hidden="false" customHeight="false" outlineLevel="0" collapsed="false">
      <c r="A238" s="4"/>
      <c r="B238" s="4"/>
      <c r="C238" s="4"/>
      <c r="D238" s="90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</row>
    <row r="239" customFormat="false" ht="12.75" hidden="false" customHeight="false" outlineLevel="0" collapsed="false">
      <c r="A239" s="4"/>
      <c r="B239" s="4"/>
      <c r="C239" s="4"/>
      <c r="D239" s="90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</row>
    <row r="240" customFormat="false" ht="12.75" hidden="false" customHeight="false" outlineLevel="0" collapsed="false">
      <c r="A240" s="4"/>
      <c r="B240" s="4"/>
      <c r="C240" s="4"/>
      <c r="D240" s="90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</row>
    <row r="241" customFormat="false" ht="12.75" hidden="false" customHeight="false" outlineLevel="0" collapsed="false">
      <c r="A241" s="4"/>
      <c r="B241" s="4"/>
      <c r="C241" s="4"/>
      <c r="D241" s="90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</row>
    <row r="242" customFormat="false" ht="12.75" hidden="false" customHeight="false" outlineLevel="0" collapsed="false">
      <c r="A242" s="4"/>
      <c r="B242" s="4"/>
      <c r="C242" s="4"/>
      <c r="D242" s="90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</row>
    <row r="243" customFormat="false" ht="12.75" hidden="false" customHeight="false" outlineLevel="0" collapsed="false">
      <c r="A243" s="4"/>
      <c r="B243" s="4"/>
      <c r="C243" s="4"/>
      <c r="D243" s="90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</row>
    <row r="244" customFormat="false" ht="12.75" hidden="false" customHeight="false" outlineLevel="0" collapsed="false">
      <c r="A244" s="4"/>
      <c r="B244" s="4"/>
      <c r="C244" s="4"/>
      <c r="D244" s="90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</row>
    <row r="245" customFormat="false" ht="12.75" hidden="false" customHeight="false" outlineLevel="0" collapsed="false">
      <c r="A245" s="4"/>
      <c r="B245" s="4"/>
      <c r="C245" s="4"/>
      <c r="D245" s="90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</row>
    <row r="246" customFormat="false" ht="12.75" hidden="false" customHeight="false" outlineLevel="0" collapsed="false">
      <c r="A246" s="4"/>
      <c r="B246" s="4"/>
      <c r="C246" s="4"/>
      <c r="D246" s="90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</row>
    <row r="247" customFormat="false" ht="12.75" hidden="false" customHeight="false" outlineLevel="0" collapsed="false">
      <c r="A247" s="4"/>
      <c r="B247" s="4"/>
      <c r="C247" s="4"/>
      <c r="D247" s="90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</row>
    <row r="248" customFormat="false" ht="12.75" hidden="false" customHeight="false" outlineLevel="0" collapsed="false">
      <c r="A248" s="4"/>
      <c r="B248" s="4"/>
      <c r="C248" s="4"/>
      <c r="D248" s="90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</row>
    <row r="249" customFormat="false" ht="12.75" hidden="false" customHeight="false" outlineLevel="0" collapsed="false">
      <c r="A249" s="4"/>
      <c r="B249" s="4"/>
      <c r="C249" s="4"/>
      <c r="D249" s="90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</row>
    <row r="250" customFormat="false" ht="12.75" hidden="false" customHeight="false" outlineLevel="0" collapsed="false">
      <c r="A250" s="4"/>
      <c r="B250" s="4"/>
      <c r="C250" s="4"/>
      <c r="D250" s="90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</row>
    <row r="251" customFormat="false" ht="12.75" hidden="false" customHeight="false" outlineLevel="0" collapsed="false">
      <c r="A251" s="4"/>
      <c r="B251" s="4"/>
      <c r="C251" s="4"/>
      <c r="D251" s="90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</row>
    <row r="252" customFormat="false" ht="12.75" hidden="false" customHeight="false" outlineLevel="0" collapsed="false">
      <c r="A252" s="4"/>
      <c r="B252" s="4"/>
      <c r="C252" s="4"/>
      <c r="D252" s="90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</row>
    <row r="253" customFormat="false" ht="12.75" hidden="false" customHeight="false" outlineLevel="0" collapsed="false">
      <c r="A253" s="4"/>
      <c r="B253" s="4"/>
      <c r="C253" s="4"/>
      <c r="D253" s="90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</row>
    <row r="254" customFormat="false" ht="12.75" hidden="false" customHeight="false" outlineLevel="0" collapsed="false">
      <c r="A254" s="4"/>
      <c r="B254" s="4"/>
      <c r="C254" s="4"/>
      <c r="D254" s="90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</row>
    <row r="255" customFormat="false" ht="12.75" hidden="false" customHeight="false" outlineLevel="0" collapsed="false">
      <c r="A255" s="4"/>
      <c r="B255" s="4"/>
      <c r="C255" s="4"/>
      <c r="D255" s="90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</row>
    <row r="256" customFormat="false" ht="12.75" hidden="false" customHeight="false" outlineLevel="0" collapsed="false">
      <c r="A256" s="4"/>
      <c r="B256" s="4"/>
      <c r="C256" s="4"/>
      <c r="D256" s="90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</row>
    <row r="257" customFormat="false" ht="12.75" hidden="false" customHeight="false" outlineLevel="0" collapsed="false">
      <c r="A257" s="4"/>
      <c r="B257" s="4"/>
      <c r="C257" s="4"/>
      <c r="D257" s="90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</row>
    <row r="258" customFormat="false" ht="12.75" hidden="false" customHeight="false" outlineLevel="0" collapsed="false">
      <c r="A258" s="4"/>
      <c r="B258" s="4"/>
      <c r="C258" s="4"/>
      <c r="D258" s="90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</row>
    <row r="259" customFormat="false" ht="12.75" hidden="false" customHeight="false" outlineLevel="0" collapsed="false">
      <c r="A259" s="4"/>
      <c r="B259" s="4"/>
      <c r="C259" s="4"/>
      <c r="D259" s="90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</row>
    <row r="260" customFormat="false" ht="12.75" hidden="false" customHeight="false" outlineLevel="0" collapsed="false">
      <c r="A260" s="4"/>
      <c r="B260" s="4"/>
      <c r="C260" s="4"/>
      <c r="D260" s="90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</row>
    <row r="261" customFormat="false" ht="12.75" hidden="false" customHeight="false" outlineLevel="0" collapsed="false">
      <c r="A261" s="4"/>
      <c r="B261" s="4"/>
      <c r="C261" s="4"/>
      <c r="D261" s="90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</row>
    <row r="262" customFormat="false" ht="12.75" hidden="false" customHeight="false" outlineLevel="0" collapsed="false">
      <c r="A262" s="4"/>
      <c r="B262" s="4"/>
      <c r="C262" s="4"/>
      <c r="D262" s="90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</row>
    <row r="263" customFormat="false" ht="12.75" hidden="false" customHeight="false" outlineLevel="0" collapsed="false">
      <c r="A263" s="4"/>
      <c r="B263" s="4"/>
      <c r="C263" s="4"/>
      <c r="D263" s="90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</row>
    <row r="264" customFormat="false" ht="12.75" hidden="false" customHeight="false" outlineLevel="0" collapsed="false">
      <c r="A264" s="4"/>
      <c r="B264" s="4"/>
      <c r="C264" s="4"/>
      <c r="D264" s="90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</row>
    <row r="265" customFormat="false" ht="12.75" hidden="false" customHeight="false" outlineLevel="0" collapsed="false">
      <c r="A265" s="4"/>
      <c r="B265" s="4"/>
      <c r="C265" s="4"/>
      <c r="D265" s="90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</row>
    <row r="266" customFormat="false" ht="12.75" hidden="false" customHeight="false" outlineLevel="0" collapsed="false">
      <c r="A266" s="4"/>
      <c r="B266" s="4"/>
      <c r="C266" s="4"/>
      <c r="D266" s="90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</row>
    <row r="267" customFormat="false" ht="12.75" hidden="false" customHeight="false" outlineLevel="0" collapsed="false">
      <c r="A267" s="4"/>
      <c r="B267" s="4"/>
      <c r="C267" s="4"/>
      <c r="D267" s="90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</row>
    <row r="268" customFormat="false" ht="12.75" hidden="false" customHeight="false" outlineLevel="0" collapsed="false">
      <c r="A268" s="4"/>
      <c r="B268" s="4"/>
      <c r="C268" s="4"/>
      <c r="D268" s="90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</row>
    <row r="269" customFormat="false" ht="12.75" hidden="false" customHeight="false" outlineLevel="0" collapsed="false">
      <c r="A269" s="4"/>
      <c r="B269" s="4"/>
      <c r="C269" s="4"/>
      <c r="D269" s="90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</row>
    <row r="270" customFormat="false" ht="12.75" hidden="false" customHeight="false" outlineLevel="0" collapsed="false">
      <c r="A270" s="4"/>
      <c r="B270" s="4"/>
      <c r="C270" s="4"/>
      <c r="D270" s="90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</row>
    <row r="271" customFormat="false" ht="12.75" hidden="false" customHeight="false" outlineLevel="0" collapsed="false">
      <c r="A271" s="4"/>
      <c r="B271" s="4"/>
      <c r="C271" s="4"/>
      <c r="D271" s="90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</row>
    <row r="272" customFormat="false" ht="12.75" hidden="false" customHeight="false" outlineLevel="0" collapsed="false">
      <c r="A272" s="4"/>
      <c r="B272" s="4"/>
      <c r="C272" s="4"/>
      <c r="D272" s="90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</row>
    <row r="273" customFormat="false" ht="12.75" hidden="false" customHeight="false" outlineLevel="0" collapsed="false">
      <c r="A273" s="4"/>
      <c r="B273" s="4"/>
      <c r="C273" s="4"/>
      <c r="D273" s="90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</row>
    <row r="274" customFormat="false" ht="12.75" hidden="false" customHeight="false" outlineLevel="0" collapsed="false">
      <c r="A274" s="4"/>
      <c r="B274" s="4"/>
      <c r="C274" s="4"/>
      <c r="D274" s="90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</row>
    <row r="275" customFormat="false" ht="12.75" hidden="false" customHeight="false" outlineLevel="0" collapsed="false">
      <c r="A275" s="4"/>
      <c r="B275" s="4"/>
      <c r="C275" s="4"/>
      <c r="D275" s="90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</row>
    <row r="276" customFormat="false" ht="12.75" hidden="false" customHeight="false" outlineLevel="0" collapsed="false">
      <c r="A276" s="4"/>
      <c r="B276" s="4"/>
      <c r="C276" s="4"/>
      <c r="D276" s="90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</row>
    <row r="277" customFormat="false" ht="12.75" hidden="false" customHeight="false" outlineLevel="0" collapsed="false">
      <c r="A277" s="4"/>
      <c r="B277" s="4"/>
      <c r="C277" s="4"/>
      <c r="D277" s="90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</row>
    <row r="278" customFormat="false" ht="12.75" hidden="false" customHeight="false" outlineLevel="0" collapsed="false">
      <c r="A278" s="4"/>
      <c r="B278" s="4"/>
      <c r="C278" s="4"/>
      <c r="D278" s="90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</row>
    <row r="279" customFormat="false" ht="12.75" hidden="false" customHeight="false" outlineLevel="0" collapsed="false">
      <c r="A279" s="4"/>
      <c r="B279" s="4"/>
      <c r="C279" s="4"/>
      <c r="D279" s="90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</row>
    <row r="280" customFormat="false" ht="12.75" hidden="false" customHeight="false" outlineLevel="0" collapsed="false">
      <c r="A280" s="4"/>
      <c r="B280" s="4"/>
      <c r="C280" s="4"/>
      <c r="D280" s="90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</row>
    <row r="281" customFormat="false" ht="12.75" hidden="false" customHeight="false" outlineLevel="0" collapsed="false">
      <c r="A281" s="4"/>
      <c r="B281" s="4"/>
      <c r="C281" s="4"/>
      <c r="D281" s="90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</row>
    <row r="282" customFormat="false" ht="12.75" hidden="false" customHeight="false" outlineLevel="0" collapsed="false">
      <c r="A282" s="4"/>
      <c r="B282" s="4"/>
      <c r="C282" s="4"/>
      <c r="D282" s="90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</row>
    <row r="283" customFormat="false" ht="12.75" hidden="false" customHeight="false" outlineLevel="0" collapsed="false">
      <c r="A283" s="4"/>
      <c r="B283" s="4"/>
      <c r="C283" s="4"/>
      <c r="D283" s="90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</row>
    <row r="284" customFormat="false" ht="12.75" hidden="false" customHeight="false" outlineLevel="0" collapsed="false">
      <c r="A284" s="4"/>
      <c r="B284" s="4"/>
      <c r="C284" s="4"/>
      <c r="D284" s="90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</row>
    <row r="285" customFormat="false" ht="12.75" hidden="false" customHeight="false" outlineLevel="0" collapsed="false">
      <c r="A285" s="4"/>
      <c r="B285" s="4"/>
      <c r="C285" s="4"/>
      <c r="D285" s="90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</row>
    <row r="286" customFormat="false" ht="12.75" hidden="false" customHeight="false" outlineLevel="0" collapsed="false">
      <c r="A286" s="4"/>
      <c r="B286" s="4"/>
      <c r="C286" s="4"/>
      <c r="D286" s="90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</row>
    <row r="287" customFormat="false" ht="12.75" hidden="false" customHeight="false" outlineLevel="0" collapsed="false">
      <c r="A287" s="4"/>
      <c r="B287" s="4"/>
      <c r="C287" s="4"/>
      <c r="D287" s="90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</row>
    <row r="288" customFormat="false" ht="12.75" hidden="false" customHeight="false" outlineLevel="0" collapsed="false">
      <c r="A288" s="4"/>
      <c r="B288" s="4"/>
      <c r="C288" s="4"/>
      <c r="D288" s="90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</row>
    <row r="289" customFormat="false" ht="12.75" hidden="false" customHeight="false" outlineLevel="0" collapsed="false">
      <c r="A289" s="4"/>
      <c r="B289" s="4"/>
      <c r="C289" s="4"/>
      <c r="D289" s="90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</row>
    <row r="290" customFormat="false" ht="12.75" hidden="false" customHeight="false" outlineLevel="0" collapsed="false">
      <c r="A290" s="4"/>
      <c r="B290" s="4"/>
      <c r="C290" s="4"/>
      <c r="D290" s="90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</row>
    <row r="291" customFormat="false" ht="12.75" hidden="false" customHeight="false" outlineLevel="0" collapsed="false">
      <c r="A291" s="4"/>
      <c r="B291" s="4"/>
      <c r="C291" s="4"/>
      <c r="D291" s="90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</row>
    <row r="292" customFormat="false" ht="12.75" hidden="false" customHeight="false" outlineLevel="0" collapsed="false">
      <c r="A292" s="4"/>
      <c r="B292" s="4"/>
      <c r="C292" s="4"/>
      <c r="D292" s="90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</row>
    <row r="293" customFormat="false" ht="12.75" hidden="false" customHeight="false" outlineLevel="0" collapsed="false">
      <c r="A293" s="4"/>
      <c r="B293" s="4"/>
      <c r="C293" s="4"/>
      <c r="D293" s="90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</row>
    <row r="294" customFormat="false" ht="12.75" hidden="false" customHeight="false" outlineLevel="0" collapsed="false">
      <c r="A294" s="4"/>
      <c r="B294" s="4"/>
      <c r="C294" s="4"/>
      <c r="D294" s="90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</row>
    <row r="295" customFormat="false" ht="12.75" hidden="false" customHeight="false" outlineLevel="0" collapsed="false">
      <c r="A295" s="4"/>
      <c r="B295" s="4"/>
      <c r="C295" s="4"/>
      <c r="D295" s="90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</row>
    <row r="296" customFormat="false" ht="12.75" hidden="false" customHeight="false" outlineLevel="0" collapsed="false">
      <c r="A296" s="4"/>
      <c r="B296" s="4"/>
      <c r="C296" s="4"/>
      <c r="D296" s="90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</row>
    <row r="297" customFormat="false" ht="12.75" hidden="false" customHeight="false" outlineLevel="0" collapsed="false">
      <c r="A297" s="4"/>
      <c r="B297" s="4"/>
      <c r="C297" s="4"/>
      <c r="D297" s="90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</row>
    <row r="298" customFormat="false" ht="12.75" hidden="false" customHeight="false" outlineLevel="0" collapsed="false">
      <c r="A298" s="4"/>
      <c r="B298" s="4"/>
      <c r="C298" s="4"/>
      <c r="D298" s="90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</row>
    <row r="299" customFormat="false" ht="12.75" hidden="false" customHeight="false" outlineLevel="0" collapsed="false">
      <c r="A299" s="4"/>
      <c r="B299" s="4"/>
      <c r="C299" s="4"/>
      <c r="D299" s="90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</row>
    <row r="300" customFormat="false" ht="12.75" hidden="false" customHeight="false" outlineLevel="0" collapsed="false">
      <c r="A300" s="4"/>
      <c r="B300" s="4"/>
      <c r="C300" s="4"/>
      <c r="D300" s="90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</row>
    <row r="301" customFormat="false" ht="12.75" hidden="false" customHeight="false" outlineLevel="0" collapsed="false">
      <c r="A301" s="4"/>
      <c r="B301" s="4"/>
      <c r="C301" s="4"/>
      <c r="D301" s="90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</row>
    <row r="302" customFormat="false" ht="12.75" hidden="false" customHeight="false" outlineLevel="0" collapsed="false">
      <c r="A302" s="4"/>
      <c r="B302" s="4"/>
      <c r="C302" s="4"/>
      <c r="D302" s="90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</row>
    <row r="303" customFormat="false" ht="12.75" hidden="false" customHeight="false" outlineLevel="0" collapsed="false">
      <c r="A303" s="4"/>
      <c r="B303" s="4"/>
      <c r="C303" s="4"/>
      <c r="D303" s="90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</row>
    <row r="304" customFormat="false" ht="12.75" hidden="false" customHeight="false" outlineLevel="0" collapsed="false">
      <c r="A304" s="4"/>
      <c r="B304" s="4"/>
      <c r="C304" s="4"/>
      <c r="D304" s="90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</row>
    <row r="305" customFormat="false" ht="12.75" hidden="false" customHeight="false" outlineLevel="0" collapsed="false">
      <c r="A305" s="4"/>
      <c r="B305" s="4"/>
      <c r="C305" s="4"/>
      <c r="D305" s="90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</row>
    <row r="306" customFormat="false" ht="12.75" hidden="false" customHeight="false" outlineLevel="0" collapsed="false">
      <c r="A306" s="4"/>
      <c r="B306" s="4"/>
      <c r="C306" s="4"/>
      <c r="D306" s="90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</row>
    <row r="307" customFormat="false" ht="12.75" hidden="false" customHeight="false" outlineLevel="0" collapsed="false">
      <c r="A307" s="4"/>
      <c r="B307" s="4"/>
      <c r="C307" s="4"/>
      <c r="D307" s="90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</row>
    <row r="308" customFormat="false" ht="12.75" hidden="false" customHeight="false" outlineLevel="0" collapsed="false">
      <c r="A308" s="4"/>
      <c r="B308" s="4"/>
      <c r="C308" s="4"/>
      <c r="D308" s="90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</row>
    <row r="309" customFormat="false" ht="12.75" hidden="false" customHeight="false" outlineLevel="0" collapsed="false">
      <c r="A309" s="4"/>
      <c r="B309" s="4"/>
      <c r="C309" s="4"/>
      <c r="D309" s="90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</row>
    <row r="310" customFormat="false" ht="12.75" hidden="false" customHeight="false" outlineLevel="0" collapsed="false">
      <c r="A310" s="4"/>
      <c r="B310" s="4"/>
      <c r="C310" s="4"/>
      <c r="D310" s="90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</row>
    <row r="311" customFormat="false" ht="12.75" hidden="false" customHeight="false" outlineLevel="0" collapsed="false">
      <c r="A311" s="4"/>
      <c r="B311" s="4"/>
      <c r="C311" s="4"/>
      <c r="D311" s="90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</row>
    <row r="312" customFormat="false" ht="12.75" hidden="false" customHeight="false" outlineLevel="0" collapsed="false">
      <c r="A312" s="4"/>
      <c r="B312" s="4"/>
      <c r="C312" s="4"/>
      <c r="D312" s="90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</row>
    <row r="313" customFormat="false" ht="12.75" hidden="false" customHeight="false" outlineLevel="0" collapsed="false">
      <c r="A313" s="4"/>
      <c r="B313" s="4"/>
      <c r="C313" s="4"/>
      <c r="D313" s="90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</row>
    <row r="314" customFormat="false" ht="12.75" hidden="false" customHeight="false" outlineLevel="0" collapsed="false">
      <c r="A314" s="4"/>
      <c r="B314" s="4"/>
      <c r="C314" s="4"/>
      <c r="D314" s="90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</row>
    <row r="315" customFormat="false" ht="12.75" hidden="false" customHeight="false" outlineLevel="0" collapsed="false">
      <c r="A315" s="4"/>
      <c r="B315" s="4"/>
      <c r="C315" s="4"/>
      <c r="D315" s="90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</row>
    <row r="316" customFormat="false" ht="12.75" hidden="false" customHeight="false" outlineLevel="0" collapsed="false">
      <c r="A316" s="4"/>
      <c r="B316" s="4"/>
      <c r="C316" s="4"/>
      <c r="D316" s="90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</row>
    <row r="317" customFormat="false" ht="12.75" hidden="false" customHeight="false" outlineLevel="0" collapsed="false">
      <c r="A317" s="4"/>
      <c r="B317" s="4"/>
      <c r="C317" s="4"/>
      <c r="D317" s="90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</row>
    <row r="318" customFormat="false" ht="12.75" hidden="false" customHeight="false" outlineLevel="0" collapsed="false">
      <c r="A318" s="4"/>
      <c r="B318" s="4"/>
      <c r="C318" s="4"/>
      <c r="D318" s="90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</row>
    <row r="319" customFormat="false" ht="12.75" hidden="false" customHeight="false" outlineLevel="0" collapsed="false">
      <c r="A319" s="4"/>
      <c r="B319" s="4"/>
      <c r="C319" s="4"/>
      <c r="D319" s="90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</row>
    <row r="320" customFormat="false" ht="12.75" hidden="false" customHeight="false" outlineLevel="0" collapsed="false">
      <c r="A320" s="4"/>
      <c r="B320" s="4"/>
      <c r="C320" s="4"/>
      <c r="D320" s="90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</row>
    <row r="321" customFormat="false" ht="12.75" hidden="false" customHeight="false" outlineLevel="0" collapsed="false">
      <c r="A321" s="4"/>
      <c r="B321" s="4"/>
      <c r="C321" s="4"/>
      <c r="D321" s="90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</row>
    <row r="322" customFormat="false" ht="12.75" hidden="false" customHeight="false" outlineLevel="0" collapsed="false">
      <c r="A322" s="4"/>
      <c r="B322" s="4"/>
      <c r="C322" s="4"/>
      <c r="D322" s="90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</row>
    <row r="323" customFormat="false" ht="12.75" hidden="false" customHeight="false" outlineLevel="0" collapsed="false">
      <c r="A323" s="4"/>
      <c r="B323" s="4"/>
      <c r="C323" s="4"/>
      <c r="D323" s="90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</row>
    <row r="324" customFormat="false" ht="12.75" hidden="false" customHeight="false" outlineLevel="0" collapsed="false">
      <c r="A324" s="4"/>
      <c r="B324" s="4"/>
      <c r="C324" s="4"/>
      <c r="D324" s="90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</row>
    <row r="325" customFormat="false" ht="12.75" hidden="false" customHeight="false" outlineLevel="0" collapsed="false">
      <c r="A325" s="4"/>
      <c r="B325" s="4"/>
      <c r="C325" s="4"/>
      <c r="D325" s="90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</row>
    <row r="326" customFormat="false" ht="12.75" hidden="false" customHeight="false" outlineLevel="0" collapsed="false">
      <c r="A326" s="4"/>
      <c r="B326" s="4"/>
      <c r="C326" s="4"/>
      <c r="D326" s="90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</row>
    <row r="327" customFormat="false" ht="12.75" hidden="false" customHeight="false" outlineLevel="0" collapsed="false">
      <c r="A327" s="4"/>
      <c r="B327" s="4"/>
      <c r="C327" s="4"/>
      <c r="D327" s="90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</row>
    <row r="328" customFormat="false" ht="12.75" hidden="false" customHeight="false" outlineLevel="0" collapsed="false">
      <c r="A328" s="4"/>
      <c r="B328" s="4"/>
      <c r="C328" s="4"/>
      <c r="D328" s="90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</row>
    <row r="329" customFormat="false" ht="12.75" hidden="false" customHeight="false" outlineLevel="0" collapsed="false">
      <c r="A329" s="4"/>
      <c r="B329" s="4"/>
      <c r="C329" s="4"/>
      <c r="D329" s="90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</row>
    <row r="330" customFormat="false" ht="12.75" hidden="false" customHeight="false" outlineLevel="0" collapsed="false">
      <c r="A330" s="4"/>
      <c r="B330" s="4"/>
      <c r="C330" s="4"/>
      <c r="D330" s="90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</row>
    <row r="331" customFormat="false" ht="12.75" hidden="false" customHeight="false" outlineLevel="0" collapsed="false">
      <c r="A331" s="4"/>
      <c r="B331" s="4"/>
      <c r="C331" s="4"/>
      <c r="D331" s="90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</row>
    <row r="332" customFormat="false" ht="12.75" hidden="false" customHeight="false" outlineLevel="0" collapsed="false">
      <c r="A332" s="4"/>
      <c r="B332" s="4"/>
      <c r="C332" s="4"/>
      <c r="D332" s="90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</row>
    <row r="333" customFormat="false" ht="12.75" hidden="false" customHeight="false" outlineLevel="0" collapsed="false">
      <c r="A333" s="4"/>
      <c r="B333" s="4"/>
      <c r="C333" s="4"/>
      <c r="D333" s="90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</row>
    <row r="334" customFormat="false" ht="12.75" hidden="false" customHeight="false" outlineLevel="0" collapsed="false">
      <c r="A334" s="4"/>
      <c r="B334" s="4"/>
      <c r="C334" s="4"/>
      <c r="D334" s="90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</row>
    <row r="335" customFormat="false" ht="12.75" hidden="false" customHeight="false" outlineLevel="0" collapsed="false">
      <c r="A335" s="4"/>
      <c r="B335" s="4"/>
      <c r="C335" s="4"/>
      <c r="D335" s="90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</row>
    <row r="336" customFormat="false" ht="12.75" hidden="false" customHeight="false" outlineLevel="0" collapsed="false">
      <c r="A336" s="4"/>
      <c r="B336" s="4"/>
      <c r="C336" s="4"/>
      <c r="D336" s="90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</row>
    <row r="337" customFormat="false" ht="12.75" hidden="false" customHeight="false" outlineLevel="0" collapsed="false">
      <c r="A337" s="4"/>
      <c r="B337" s="4"/>
      <c r="C337" s="4"/>
      <c r="D337" s="90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</row>
    <row r="338" customFormat="false" ht="12.75" hidden="false" customHeight="false" outlineLevel="0" collapsed="false">
      <c r="A338" s="4"/>
      <c r="B338" s="4"/>
      <c r="C338" s="4"/>
      <c r="D338" s="90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</row>
    <row r="339" customFormat="false" ht="12.75" hidden="false" customHeight="false" outlineLevel="0" collapsed="false">
      <c r="A339" s="4"/>
      <c r="B339" s="4"/>
      <c r="C339" s="4"/>
      <c r="D339" s="90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</row>
    <row r="340" customFormat="false" ht="12.75" hidden="false" customHeight="false" outlineLevel="0" collapsed="false">
      <c r="A340" s="4"/>
      <c r="B340" s="4"/>
      <c r="C340" s="4"/>
      <c r="D340" s="90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</row>
    <row r="341" customFormat="false" ht="12.75" hidden="false" customHeight="false" outlineLevel="0" collapsed="false">
      <c r="A341" s="4"/>
      <c r="B341" s="4"/>
      <c r="C341" s="4"/>
      <c r="D341" s="90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</row>
    <row r="342" customFormat="false" ht="12.75" hidden="false" customHeight="false" outlineLevel="0" collapsed="false">
      <c r="A342" s="4"/>
      <c r="B342" s="4"/>
      <c r="C342" s="4"/>
      <c r="D342" s="90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</row>
    <row r="343" customFormat="false" ht="12.75" hidden="false" customHeight="false" outlineLevel="0" collapsed="false">
      <c r="A343" s="4"/>
      <c r="B343" s="4"/>
      <c r="C343" s="4"/>
      <c r="D343" s="90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</row>
    <row r="344" customFormat="false" ht="12.75" hidden="false" customHeight="false" outlineLevel="0" collapsed="false">
      <c r="A344" s="4"/>
      <c r="B344" s="4"/>
      <c r="C344" s="4"/>
      <c r="D344" s="90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</row>
    <row r="345" customFormat="false" ht="12.75" hidden="false" customHeight="false" outlineLevel="0" collapsed="false">
      <c r="A345" s="4"/>
      <c r="B345" s="4"/>
      <c r="C345" s="4"/>
      <c r="D345" s="90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</row>
    <row r="346" customFormat="false" ht="12.75" hidden="false" customHeight="false" outlineLevel="0" collapsed="false">
      <c r="A346" s="4"/>
      <c r="B346" s="4"/>
      <c r="C346" s="4"/>
      <c r="D346" s="90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</row>
    <row r="347" customFormat="false" ht="12.75" hidden="false" customHeight="false" outlineLevel="0" collapsed="false">
      <c r="A347" s="4"/>
      <c r="B347" s="4"/>
      <c r="C347" s="4"/>
      <c r="D347" s="90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</row>
    <row r="348" customFormat="false" ht="12.75" hidden="false" customHeight="false" outlineLevel="0" collapsed="false">
      <c r="A348" s="4"/>
      <c r="B348" s="4"/>
      <c r="C348" s="4"/>
      <c r="D348" s="90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</row>
    <row r="349" customFormat="false" ht="12.75" hidden="false" customHeight="false" outlineLevel="0" collapsed="false">
      <c r="A349" s="4"/>
      <c r="B349" s="4"/>
      <c r="C349" s="4"/>
      <c r="D349" s="90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</row>
    <row r="350" customFormat="false" ht="12.75" hidden="false" customHeight="false" outlineLevel="0" collapsed="false">
      <c r="A350" s="4"/>
      <c r="B350" s="4"/>
      <c r="C350" s="4"/>
      <c r="D350" s="90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</row>
    <row r="351" customFormat="false" ht="12.75" hidden="false" customHeight="false" outlineLevel="0" collapsed="false">
      <c r="A351" s="4"/>
      <c r="B351" s="4"/>
      <c r="C351" s="4"/>
      <c r="D351" s="90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</row>
    <row r="352" customFormat="false" ht="12.75" hidden="false" customHeight="false" outlineLevel="0" collapsed="false">
      <c r="A352" s="4"/>
      <c r="B352" s="4"/>
      <c r="C352" s="4"/>
      <c r="D352" s="90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</row>
    <row r="353" customFormat="false" ht="12.75" hidden="false" customHeight="false" outlineLevel="0" collapsed="false">
      <c r="A353" s="4"/>
      <c r="B353" s="4"/>
      <c r="C353" s="4"/>
      <c r="D353" s="90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</row>
    <row r="354" customFormat="false" ht="12.75" hidden="false" customHeight="false" outlineLevel="0" collapsed="false">
      <c r="A354" s="4"/>
      <c r="B354" s="4"/>
      <c r="C354" s="4"/>
      <c r="D354" s="90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</row>
    <row r="355" customFormat="false" ht="12.75" hidden="false" customHeight="false" outlineLevel="0" collapsed="false">
      <c r="A355" s="4"/>
      <c r="B355" s="4"/>
      <c r="C355" s="4"/>
      <c r="D355" s="90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</row>
    <row r="356" customFormat="false" ht="12.75" hidden="false" customHeight="false" outlineLevel="0" collapsed="false">
      <c r="A356" s="4"/>
      <c r="B356" s="4"/>
      <c r="C356" s="4"/>
      <c r="D356" s="90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</row>
    <row r="357" customFormat="false" ht="12.75" hidden="false" customHeight="false" outlineLevel="0" collapsed="false">
      <c r="A357" s="4"/>
      <c r="B357" s="4"/>
      <c r="C357" s="4"/>
      <c r="D357" s="90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</row>
    <row r="358" customFormat="false" ht="12.75" hidden="false" customHeight="false" outlineLevel="0" collapsed="false">
      <c r="A358" s="4"/>
      <c r="B358" s="4"/>
      <c r="C358" s="4"/>
      <c r="D358" s="90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</row>
    <row r="359" customFormat="false" ht="12.75" hidden="false" customHeight="false" outlineLevel="0" collapsed="false">
      <c r="A359" s="4"/>
      <c r="B359" s="4"/>
      <c r="C359" s="4"/>
      <c r="D359" s="90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</row>
    <row r="360" customFormat="false" ht="12.75" hidden="false" customHeight="false" outlineLevel="0" collapsed="false">
      <c r="A360" s="4"/>
      <c r="B360" s="4"/>
      <c r="C360" s="4"/>
      <c r="D360" s="90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</row>
    <row r="361" customFormat="false" ht="12.75" hidden="false" customHeight="false" outlineLevel="0" collapsed="false">
      <c r="A361" s="4"/>
      <c r="B361" s="4"/>
      <c r="C361" s="4"/>
      <c r="D361" s="90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</row>
    <row r="362" customFormat="false" ht="12.75" hidden="false" customHeight="false" outlineLevel="0" collapsed="false">
      <c r="A362" s="4"/>
      <c r="B362" s="4"/>
      <c r="C362" s="4"/>
      <c r="D362" s="90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</row>
    <row r="363" customFormat="false" ht="12.75" hidden="false" customHeight="false" outlineLevel="0" collapsed="false">
      <c r="A363" s="4"/>
      <c r="B363" s="4"/>
      <c r="C363" s="4"/>
      <c r="D363" s="90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</row>
    <row r="364" customFormat="false" ht="12.75" hidden="false" customHeight="false" outlineLevel="0" collapsed="false">
      <c r="A364" s="4"/>
      <c r="B364" s="4"/>
      <c r="C364" s="4"/>
      <c r="D364" s="90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</row>
    <row r="365" customFormat="false" ht="12.75" hidden="false" customHeight="false" outlineLevel="0" collapsed="false">
      <c r="A365" s="4"/>
      <c r="B365" s="4"/>
      <c r="C365" s="4"/>
      <c r="D365" s="90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</row>
    <row r="366" customFormat="false" ht="12.75" hidden="false" customHeight="false" outlineLevel="0" collapsed="false">
      <c r="A366" s="4"/>
      <c r="B366" s="4"/>
      <c r="C366" s="4"/>
      <c r="D366" s="90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</row>
    <row r="367" customFormat="false" ht="12.75" hidden="false" customHeight="false" outlineLevel="0" collapsed="false">
      <c r="A367" s="4"/>
      <c r="B367" s="4"/>
      <c r="C367" s="4"/>
      <c r="D367" s="90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</row>
    <row r="368" customFormat="false" ht="12.75" hidden="false" customHeight="false" outlineLevel="0" collapsed="false">
      <c r="A368" s="4"/>
      <c r="B368" s="4"/>
      <c r="C368" s="4"/>
      <c r="D368" s="90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</row>
    <row r="369" customFormat="false" ht="12.75" hidden="false" customHeight="false" outlineLevel="0" collapsed="false">
      <c r="A369" s="4"/>
      <c r="B369" s="4"/>
      <c r="C369" s="4"/>
      <c r="D369" s="90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</row>
    <row r="370" customFormat="false" ht="12.75" hidden="false" customHeight="false" outlineLevel="0" collapsed="false">
      <c r="A370" s="4"/>
      <c r="B370" s="4"/>
      <c r="C370" s="4"/>
      <c r="D370" s="90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</row>
    <row r="371" customFormat="false" ht="12.75" hidden="false" customHeight="false" outlineLevel="0" collapsed="false">
      <c r="A371" s="4"/>
      <c r="B371" s="4"/>
      <c r="C371" s="4"/>
      <c r="D371" s="90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</row>
    <row r="372" customFormat="false" ht="12.75" hidden="false" customHeight="false" outlineLevel="0" collapsed="false">
      <c r="A372" s="4"/>
      <c r="B372" s="4"/>
      <c r="C372" s="4"/>
      <c r="D372" s="90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</row>
    <row r="373" customFormat="false" ht="12.75" hidden="false" customHeight="false" outlineLevel="0" collapsed="false">
      <c r="A373" s="4"/>
      <c r="B373" s="4"/>
      <c r="C373" s="4"/>
      <c r="D373" s="90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</row>
    <row r="374" customFormat="false" ht="12.75" hidden="false" customHeight="false" outlineLevel="0" collapsed="false">
      <c r="A374" s="4"/>
      <c r="B374" s="4"/>
      <c r="C374" s="4"/>
      <c r="D374" s="90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</row>
    <row r="375" customFormat="false" ht="12.75" hidden="false" customHeight="false" outlineLevel="0" collapsed="false">
      <c r="A375" s="4"/>
      <c r="B375" s="4"/>
      <c r="C375" s="4"/>
      <c r="D375" s="90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</row>
    <row r="376" customFormat="false" ht="12.75" hidden="false" customHeight="false" outlineLevel="0" collapsed="false">
      <c r="A376" s="4"/>
      <c r="B376" s="4"/>
      <c r="C376" s="4"/>
      <c r="D376" s="90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</row>
    <row r="377" customFormat="false" ht="12.75" hidden="false" customHeight="false" outlineLevel="0" collapsed="false">
      <c r="A377" s="4"/>
      <c r="B377" s="4"/>
      <c r="C377" s="4"/>
      <c r="D377" s="90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</row>
    <row r="378" customFormat="false" ht="12.75" hidden="false" customHeight="false" outlineLevel="0" collapsed="false">
      <c r="A378" s="4"/>
      <c r="B378" s="4"/>
      <c r="C378" s="4"/>
      <c r="D378" s="90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</row>
    <row r="379" customFormat="false" ht="12.75" hidden="false" customHeight="false" outlineLevel="0" collapsed="false">
      <c r="A379" s="4"/>
      <c r="B379" s="4"/>
      <c r="C379" s="4"/>
      <c r="D379" s="90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</row>
    <row r="380" customFormat="false" ht="12.75" hidden="false" customHeight="false" outlineLevel="0" collapsed="false">
      <c r="A380" s="4"/>
      <c r="B380" s="4"/>
      <c r="C380" s="4"/>
      <c r="D380" s="90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</row>
    <row r="381" customFormat="false" ht="12.75" hidden="false" customHeight="false" outlineLevel="0" collapsed="false">
      <c r="A381" s="4"/>
      <c r="B381" s="4"/>
      <c r="C381" s="4"/>
      <c r="D381" s="90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</row>
    <row r="382" customFormat="false" ht="12.75" hidden="false" customHeight="false" outlineLevel="0" collapsed="false">
      <c r="A382" s="4"/>
      <c r="B382" s="4"/>
      <c r="C382" s="4"/>
      <c r="D382" s="90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</row>
    <row r="383" customFormat="false" ht="12.75" hidden="false" customHeight="false" outlineLevel="0" collapsed="false">
      <c r="A383" s="4"/>
      <c r="B383" s="4"/>
      <c r="C383" s="4"/>
      <c r="D383" s="90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</row>
    <row r="384" customFormat="false" ht="12.75" hidden="false" customHeight="false" outlineLevel="0" collapsed="false">
      <c r="A384" s="4"/>
      <c r="B384" s="4"/>
      <c r="C384" s="4"/>
      <c r="D384" s="90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</row>
    <row r="385" customFormat="false" ht="12.75" hidden="false" customHeight="false" outlineLevel="0" collapsed="false">
      <c r="A385" s="4"/>
      <c r="B385" s="4"/>
      <c r="C385" s="4"/>
      <c r="D385" s="90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</row>
    <row r="386" customFormat="false" ht="12.75" hidden="false" customHeight="false" outlineLevel="0" collapsed="false">
      <c r="A386" s="4"/>
      <c r="B386" s="4"/>
      <c r="C386" s="4"/>
      <c r="D386" s="90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</row>
    <row r="387" customFormat="false" ht="12.75" hidden="false" customHeight="false" outlineLevel="0" collapsed="false">
      <c r="A387" s="4"/>
      <c r="B387" s="4"/>
      <c r="C387" s="4"/>
      <c r="D387" s="90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</row>
    <row r="388" customFormat="false" ht="12.75" hidden="false" customHeight="false" outlineLevel="0" collapsed="false">
      <c r="A388" s="4"/>
      <c r="B388" s="4"/>
      <c r="C388" s="4"/>
      <c r="D388" s="90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</row>
    <row r="389" customFormat="false" ht="12.75" hidden="false" customHeight="false" outlineLevel="0" collapsed="false">
      <c r="A389" s="4"/>
      <c r="B389" s="4"/>
      <c r="C389" s="4"/>
      <c r="D389" s="90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</row>
    <row r="390" customFormat="false" ht="12.75" hidden="false" customHeight="false" outlineLevel="0" collapsed="false">
      <c r="A390" s="4"/>
      <c r="B390" s="4"/>
      <c r="C390" s="4"/>
      <c r="D390" s="90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</row>
    <row r="391" customFormat="false" ht="12.75" hidden="false" customHeight="false" outlineLevel="0" collapsed="false">
      <c r="A391" s="4"/>
      <c r="B391" s="4"/>
      <c r="C391" s="4"/>
      <c r="D391" s="90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</row>
    <row r="392" customFormat="false" ht="12.75" hidden="false" customHeight="false" outlineLevel="0" collapsed="false">
      <c r="A392" s="4"/>
      <c r="B392" s="4"/>
      <c r="C392" s="4"/>
      <c r="D392" s="90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</row>
    <row r="393" customFormat="false" ht="12.75" hidden="false" customHeight="false" outlineLevel="0" collapsed="false">
      <c r="A393" s="4"/>
      <c r="B393" s="4"/>
      <c r="C393" s="4"/>
      <c r="D393" s="90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</row>
    <row r="394" customFormat="false" ht="12.75" hidden="false" customHeight="false" outlineLevel="0" collapsed="false">
      <c r="A394" s="4"/>
      <c r="B394" s="4"/>
      <c r="C394" s="4"/>
      <c r="D394" s="90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</row>
    <row r="395" customFormat="false" ht="12.75" hidden="false" customHeight="false" outlineLevel="0" collapsed="false">
      <c r="A395" s="4"/>
      <c r="B395" s="4"/>
      <c r="C395" s="4"/>
      <c r="D395" s="90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</row>
    <row r="396" customFormat="false" ht="12.75" hidden="false" customHeight="false" outlineLevel="0" collapsed="false">
      <c r="A396" s="4"/>
      <c r="B396" s="4"/>
      <c r="C396" s="4"/>
      <c r="D396" s="90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</row>
    <row r="397" customFormat="false" ht="12.75" hidden="false" customHeight="false" outlineLevel="0" collapsed="false">
      <c r="A397" s="4"/>
      <c r="B397" s="4"/>
      <c r="C397" s="4"/>
      <c r="D397" s="90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</row>
    <row r="398" customFormat="false" ht="12.75" hidden="false" customHeight="false" outlineLevel="0" collapsed="false">
      <c r="A398" s="4"/>
      <c r="B398" s="4"/>
      <c r="C398" s="4"/>
      <c r="D398" s="90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</row>
    <row r="399" customFormat="false" ht="12.75" hidden="false" customHeight="false" outlineLevel="0" collapsed="false">
      <c r="A399" s="4"/>
      <c r="B399" s="4"/>
      <c r="C399" s="4"/>
      <c r="D399" s="90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</row>
    <row r="400" customFormat="false" ht="12.75" hidden="false" customHeight="false" outlineLevel="0" collapsed="false">
      <c r="A400" s="4"/>
      <c r="B400" s="4"/>
      <c r="C400" s="4"/>
      <c r="D400" s="90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</row>
    <row r="401" customFormat="false" ht="12.75" hidden="false" customHeight="false" outlineLevel="0" collapsed="false">
      <c r="A401" s="4"/>
      <c r="B401" s="4"/>
      <c r="C401" s="4"/>
      <c r="D401" s="90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</row>
    <row r="402" customFormat="false" ht="12.75" hidden="false" customHeight="false" outlineLevel="0" collapsed="false">
      <c r="A402" s="4"/>
      <c r="B402" s="4"/>
      <c r="C402" s="4"/>
      <c r="D402" s="90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</row>
    <row r="403" customFormat="false" ht="12.75" hidden="false" customHeight="false" outlineLevel="0" collapsed="false">
      <c r="A403" s="4"/>
      <c r="B403" s="4"/>
      <c r="C403" s="4"/>
      <c r="D403" s="90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</row>
    <row r="404" customFormat="false" ht="12.75" hidden="false" customHeight="false" outlineLevel="0" collapsed="false">
      <c r="A404" s="4"/>
      <c r="B404" s="4"/>
      <c r="C404" s="4"/>
      <c r="D404" s="90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</row>
    <row r="405" customFormat="false" ht="12.75" hidden="false" customHeight="false" outlineLevel="0" collapsed="false">
      <c r="A405" s="4"/>
      <c r="B405" s="4"/>
      <c r="C405" s="4"/>
      <c r="D405" s="90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</row>
    <row r="406" customFormat="false" ht="12.75" hidden="false" customHeight="false" outlineLevel="0" collapsed="false">
      <c r="A406" s="4"/>
      <c r="B406" s="4"/>
      <c r="C406" s="4"/>
      <c r="D406" s="90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</row>
    <row r="407" customFormat="false" ht="12.75" hidden="false" customHeight="false" outlineLevel="0" collapsed="false">
      <c r="A407" s="4"/>
      <c r="B407" s="4"/>
      <c r="C407" s="4"/>
      <c r="D407" s="90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</row>
    <row r="408" customFormat="false" ht="12.75" hidden="false" customHeight="false" outlineLevel="0" collapsed="false">
      <c r="A408" s="4"/>
      <c r="B408" s="4"/>
      <c r="C408" s="4"/>
      <c r="D408" s="90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</row>
    <row r="409" customFormat="false" ht="12.75" hidden="false" customHeight="false" outlineLevel="0" collapsed="false">
      <c r="A409" s="4"/>
      <c r="B409" s="4"/>
      <c r="C409" s="4"/>
      <c r="D409" s="90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</row>
    <row r="410" customFormat="false" ht="12.75" hidden="false" customHeight="false" outlineLevel="0" collapsed="false">
      <c r="A410" s="4"/>
      <c r="B410" s="4"/>
      <c r="C410" s="4"/>
      <c r="D410" s="90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</row>
    <row r="411" customFormat="false" ht="12.75" hidden="false" customHeight="false" outlineLevel="0" collapsed="false">
      <c r="A411" s="4"/>
      <c r="B411" s="4"/>
      <c r="C411" s="4"/>
      <c r="D411" s="90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</row>
    <row r="412" customFormat="false" ht="12.75" hidden="false" customHeight="false" outlineLevel="0" collapsed="false">
      <c r="A412" s="4"/>
      <c r="B412" s="4"/>
      <c r="C412" s="4"/>
      <c r="D412" s="90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</row>
    <row r="413" customFormat="false" ht="12.75" hidden="false" customHeight="false" outlineLevel="0" collapsed="false">
      <c r="A413" s="4"/>
      <c r="B413" s="4"/>
      <c r="C413" s="4"/>
      <c r="D413" s="90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</row>
    <row r="414" customFormat="false" ht="12.75" hidden="false" customHeight="false" outlineLevel="0" collapsed="false">
      <c r="A414" s="4"/>
      <c r="B414" s="4"/>
      <c r="C414" s="4"/>
      <c r="D414" s="90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</row>
    <row r="415" customFormat="false" ht="12.75" hidden="false" customHeight="false" outlineLevel="0" collapsed="false">
      <c r="A415" s="4"/>
      <c r="B415" s="4"/>
      <c r="C415" s="4"/>
      <c r="D415" s="90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</row>
    <row r="416" customFormat="false" ht="12.75" hidden="false" customHeight="false" outlineLevel="0" collapsed="false">
      <c r="A416" s="4"/>
      <c r="B416" s="4"/>
      <c r="C416" s="4"/>
      <c r="D416" s="90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</row>
    <row r="417" customFormat="false" ht="12.75" hidden="false" customHeight="false" outlineLevel="0" collapsed="false">
      <c r="A417" s="4"/>
      <c r="B417" s="4"/>
      <c r="C417" s="4"/>
      <c r="D417" s="90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</row>
    <row r="418" customFormat="false" ht="12.75" hidden="false" customHeight="false" outlineLevel="0" collapsed="false">
      <c r="A418" s="4"/>
      <c r="B418" s="4"/>
      <c r="C418" s="4"/>
      <c r="D418" s="90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</row>
    <row r="419" customFormat="false" ht="12.75" hidden="false" customHeight="false" outlineLevel="0" collapsed="false">
      <c r="A419" s="4"/>
      <c r="B419" s="4"/>
      <c r="C419" s="4"/>
      <c r="D419" s="90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</row>
    <row r="420" customFormat="false" ht="12.75" hidden="false" customHeight="false" outlineLevel="0" collapsed="false">
      <c r="A420" s="4"/>
      <c r="B420" s="4"/>
      <c r="C420" s="4"/>
      <c r="D420" s="90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</row>
    <row r="421" customFormat="false" ht="12.75" hidden="false" customHeight="false" outlineLevel="0" collapsed="false">
      <c r="A421" s="4"/>
      <c r="B421" s="4"/>
      <c r="C421" s="4"/>
      <c r="D421" s="90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</row>
    <row r="422" customFormat="false" ht="12.75" hidden="false" customHeight="false" outlineLevel="0" collapsed="false">
      <c r="A422" s="4"/>
      <c r="B422" s="4"/>
      <c r="C422" s="4"/>
      <c r="D422" s="90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</row>
    <row r="423" customFormat="false" ht="12.75" hidden="false" customHeight="false" outlineLevel="0" collapsed="false">
      <c r="A423" s="4"/>
      <c r="B423" s="4"/>
      <c r="C423" s="4"/>
      <c r="D423" s="90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</row>
    <row r="424" customFormat="false" ht="12.75" hidden="false" customHeight="false" outlineLevel="0" collapsed="false">
      <c r="A424" s="4"/>
      <c r="B424" s="4"/>
      <c r="C424" s="4"/>
      <c r="D424" s="90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</row>
    <row r="425" customFormat="false" ht="12.75" hidden="false" customHeight="false" outlineLevel="0" collapsed="false">
      <c r="A425" s="4"/>
      <c r="B425" s="4"/>
      <c r="C425" s="4"/>
      <c r="D425" s="90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</row>
    <row r="426" customFormat="false" ht="12.75" hidden="false" customHeight="false" outlineLevel="0" collapsed="false">
      <c r="A426" s="4"/>
      <c r="B426" s="4"/>
      <c r="C426" s="4"/>
      <c r="D426" s="90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</row>
    <row r="427" customFormat="false" ht="12.75" hidden="false" customHeight="false" outlineLevel="0" collapsed="false">
      <c r="A427" s="4"/>
      <c r="B427" s="4"/>
      <c r="C427" s="4"/>
      <c r="D427" s="90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</row>
    <row r="428" customFormat="false" ht="12.75" hidden="false" customHeight="false" outlineLevel="0" collapsed="false">
      <c r="A428" s="4"/>
      <c r="B428" s="4"/>
      <c r="C428" s="4"/>
      <c r="D428" s="90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</row>
    <row r="429" customFormat="false" ht="12.75" hidden="false" customHeight="false" outlineLevel="0" collapsed="false">
      <c r="A429" s="4"/>
      <c r="B429" s="4"/>
      <c r="C429" s="4"/>
      <c r="D429" s="90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</row>
    <row r="430" customFormat="false" ht="12.75" hidden="false" customHeight="false" outlineLevel="0" collapsed="false">
      <c r="A430" s="4"/>
      <c r="B430" s="4"/>
      <c r="C430" s="4"/>
      <c r="D430" s="90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</row>
    <row r="431" customFormat="false" ht="12.75" hidden="false" customHeight="false" outlineLevel="0" collapsed="false">
      <c r="A431" s="4"/>
      <c r="B431" s="4"/>
      <c r="C431" s="4"/>
      <c r="D431" s="90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</row>
    <row r="432" customFormat="false" ht="12.75" hidden="false" customHeight="false" outlineLevel="0" collapsed="false">
      <c r="A432" s="4"/>
      <c r="B432" s="4"/>
      <c r="C432" s="4"/>
      <c r="D432" s="90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</row>
    <row r="433" customFormat="false" ht="12.75" hidden="false" customHeight="false" outlineLevel="0" collapsed="false">
      <c r="A433" s="4"/>
      <c r="B433" s="4"/>
      <c r="C433" s="4"/>
      <c r="D433" s="90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</row>
    <row r="434" customFormat="false" ht="12.75" hidden="false" customHeight="false" outlineLevel="0" collapsed="false">
      <c r="A434" s="4"/>
      <c r="B434" s="4"/>
      <c r="C434" s="4"/>
      <c r="D434" s="90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</row>
    <row r="435" customFormat="false" ht="12.75" hidden="false" customHeight="false" outlineLevel="0" collapsed="false">
      <c r="A435" s="4"/>
      <c r="B435" s="4"/>
      <c r="C435" s="4"/>
      <c r="D435" s="90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</row>
    <row r="436" customFormat="false" ht="12.75" hidden="false" customHeight="false" outlineLevel="0" collapsed="false">
      <c r="A436" s="4"/>
      <c r="B436" s="4"/>
      <c r="C436" s="4"/>
      <c r="D436" s="90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</row>
    <row r="437" customFormat="false" ht="12.75" hidden="false" customHeight="false" outlineLevel="0" collapsed="false">
      <c r="A437" s="4"/>
      <c r="B437" s="4"/>
      <c r="C437" s="4"/>
      <c r="D437" s="90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</row>
    <row r="438" customFormat="false" ht="12.75" hidden="false" customHeight="false" outlineLevel="0" collapsed="false">
      <c r="A438" s="4"/>
      <c r="B438" s="4"/>
      <c r="C438" s="4"/>
      <c r="D438" s="90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</row>
    <row r="439" customFormat="false" ht="12.75" hidden="false" customHeight="false" outlineLevel="0" collapsed="false">
      <c r="A439" s="4"/>
      <c r="B439" s="4"/>
      <c r="C439" s="4"/>
      <c r="D439" s="90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</row>
    <row r="440" customFormat="false" ht="12.75" hidden="false" customHeight="false" outlineLevel="0" collapsed="false">
      <c r="A440" s="4"/>
      <c r="B440" s="4"/>
      <c r="C440" s="4"/>
      <c r="D440" s="90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</row>
    <row r="441" customFormat="false" ht="12.75" hidden="false" customHeight="false" outlineLevel="0" collapsed="false">
      <c r="A441" s="4"/>
      <c r="B441" s="4"/>
      <c r="C441" s="4"/>
      <c r="D441" s="90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</row>
    <row r="442" customFormat="false" ht="12.75" hidden="false" customHeight="false" outlineLevel="0" collapsed="false">
      <c r="A442" s="4"/>
      <c r="B442" s="4"/>
      <c r="C442" s="4"/>
      <c r="D442" s="90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</row>
    <row r="443" customFormat="false" ht="12.75" hidden="false" customHeight="false" outlineLevel="0" collapsed="false">
      <c r="A443" s="4"/>
      <c r="B443" s="4"/>
      <c r="C443" s="4"/>
      <c r="D443" s="90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</row>
    <row r="444" customFormat="false" ht="12.75" hidden="false" customHeight="false" outlineLevel="0" collapsed="false">
      <c r="A444" s="4"/>
      <c r="B444" s="4"/>
      <c r="C444" s="4"/>
      <c r="D444" s="90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</row>
    <row r="445" customFormat="false" ht="12.75" hidden="false" customHeight="false" outlineLevel="0" collapsed="false">
      <c r="A445" s="4"/>
      <c r="B445" s="4"/>
      <c r="C445" s="4"/>
      <c r="D445" s="90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</row>
    <row r="446" customFormat="false" ht="12.75" hidden="false" customHeight="false" outlineLevel="0" collapsed="false">
      <c r="A446" s="4"/>
      <c r="B446" s="4"/>
      <c r="C446" s="4"/>
      <c r="D446" s="90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</row>
    <row r="447" customFormat="false" ht="12.75" hidden="false" customHeight="false" outlineLevel="0" collapsed="false">
      <c r="A447" s="4"/>
      <c r="B447" s="4"/>
      <c r="C447" s="4"/>
      <c r="D447" s="90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</row>
    <row r="448" customFormat="false" ht="12.75" hidden="false" customHeight="false" outlineLevel="0" collapsed="false">
      <c r="A448" s="4"/>
      <c r="B448" s="4"/>
      <c r="C448" s="4"/>
      <c r="D448" s="90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</row>
    <row r="449" customFormat="false" ht="12.75" hidden="false" customHeight="false" outlineLevel="0" collapsed="false">
      <c r="A449" s="4"/>
      <c r="B449" s="4"/>
      <c r="C449" s="4"/>
      <c r="D449" s="90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</row>
    <row r="450" customFormat="false" ht="12.75" hidden="false" customHeight="false" outlineLevel="0" collapsed="false">
      <c r="A450" s="4"/>
      <c r="B450" s="4"/>
      <c r="C450" s="4"/>
      <c r="D450" s="90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</row>
    <row r="451" customFormat="false" ht="12.75" hidden="false" customHeight="false" outlineLevel="0" collapsed="false">
      <c r="A451" s="4"/>
      <c r="B451" s="4"/>
      <c r="C451" s="4"/>
      <c r="D451" s="90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</row>
    <row r="452" customFormat="false" ht="12.75" hidden="false" customHeight="false" outlineLevel="0" collapsed="false">
      <c r="A452" s="4"/>
      <c r="B452" s="4"/>
      <c r="C452" s="4"/>
      <c r="D452" s="90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</row>
    <row r="453" customFormat="false" ht="12.75" hidden="false" customHeight="false" outlineLevel="0" collapsed="false">
      <c r="A453" s="4"/>
      <c r="B453" s="4"/>
      <c r="C453" s="4"/>
      <c r="D453" s="90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</row>
    <row r="454" customFormat="false" ht="12.75" hidden="false" customHeight="false" outlineLevel="0" collapsed="false">
      <c r="A454" s="4"/>
      <c r="B454" s="4"/>
      <c r="C454" s="4"/>
      <c r="D454" s="90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</row>
    <row r="455" customFormat="false" ht="12.75" hidden="false" customHeight="false" outlineLevel="0" collapsed="false">
      <c r="A455" s="4"/>
      <c r="B455" s="4"/>
      <c r="C455" s="4"/>
      <c r="D455" s="90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</row>
    <row r="456" customFormat="false" ht="12.75" hidden="false" customHeight="false" outlineLevel="0" collapsed="false">
      <c r="A456" s="4"/>
      <c r="B456" s="4"/>
      <c r="C456" s="4"/>
      <c r="D456" s="90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</row>
    <row r="457" customFormat="false" ht="12.75" hidden="false" customHeight="false" outlineLevel="0" collapsed="false">
      <c r="A457" s="4"/>
      <c r="B457" s="4"/>
      <c r="C457" s="4"/>
      <c r="D457" s="90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</row>
    <row r="458" customFormat="false" ht="12.75" hidden="false" customHeight="false" outlineLevel="0" collapsed="false">
      <c r="A458" s="4"/>
      <c r="B458" s="4"/>
      <c r="C458" s="4"/>
      <c r="D458" s="90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</row>
    <row r="459" customFormat="false" ht="12.75" hidden="false" customHeight="false" outlineLevel="0" collapsed="false">
      <c r="A459" s="4"/>
      <c r="B459" s="4"/>
      <c r="C459" s="4"/>
      <c r="D459" s="90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</row>
    <row r="460" customFormat="false" ht="12.75" hidden="false" customHeight="false" outlineLevel="0" collapsed="false">
      <c r="A460" s="4"/>
      <c r="B460" s="4"/>
      <c r="C460" s="4"/>
      <c r="D460" s="90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</row>
    <row r="461" customFormat="false" ht="12.75" hidden="false" customHeight="false" outlineLevel="0" collapsed="false">
      <c r="A461" s="4"/>
      <c r="B461" s="4"/>
      <c r="C461" s="4"/>
      <c r="D461" s="90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</row>
    <row r="462" customFormat="false" ht="12.75" hidden="false" customHeight="false" outlineLevel="0" collapsed="false">
      <c r="A462" s="4"/>
      <c r="B462" s="4"/>
      <c r="C462" s="4"/>
      <c r="D462" s="90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</row>
    <row r="463" customFormat="false" ht="12.75" hidden="false" customHeight="false" outlineLevel="0" collapsed="false">
      <c r="A463" s="4"/>
      <c r="B463" s="4"/>
      <c r="C463" s="4"/>
      <c r="D463" s="90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</row>
    <row r="464" customFormat="false" ht="12.75" hidden="false" customHeight="false" outlineLevel="0" collapsed="false">
      <c r="A464" s="4"/>
      <c r="B464" s="4"/>
      <c r="C464" s="4"/>
      <c r="D464" s="90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</row>
    <row r="465" customFormat="false" ht="12.75" hidden="false" customHeight="false" outlineLevel="0" collapsed="false">
      <c r="A465" s="4"/>
      <c r="B465" s="4"/>
      <c r="C465" s="4"/>
      <c r="D465" s="90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</row>
    <row r="466" customFormat="false" ht="12.75" hidden="false" customHeight="false" outlineLevel="0" collapsed="false">
      <c r="A466" s="4"/>
      <c r="B466" s="4"/>
      <c r="C466" s="4"/>
      <c r="D466" s="90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</row>
    <row r="467" customFormat="false" ht="12.75" hidden="false" customHeight="false" outlineLevel="0" collapsed="false">
      <c r="A467" s="4"/>
      <c r="B467" s="4"/>
      <c r="C467" s="4"/>
      <c r="D467" s="90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</row>
    <row r="468" customFormat="false" ht="12.75" hidden="false" customHeight="false" outlineLevel="0" collapsed="false">
      <c r="A468" s="4"/>
      <c r="B468" s="4"/>
      <c r="C468" s="4"/>
      <c r="D468" s="90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</row>
    <row r="469" customFormat="false" ht="12.75" hidden="false" customHeight="false" outlineLevel="0" collapsed="false">
      <c r="A469" s="4"/>
      <c r="B469" s="4"/>
      <c r="C469" s="4"/>
      <c r="D469" s="90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</row>
    <row r="470" customFormat="false" ht="12.75" hidden="false" customHeight="false" outlineLevel="0" collapsed="false">
      <c r="A470" s="4"/>
      <c r="B470" s="4"/>
      <c r="C470" s="4"/>
      <c r="D470" s="90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</row>
    <row r="471" customFormat="false" ht="12.75" hidden="false" customHeight="false" outlineLevel="0" collapsed="false">
      <c r="A471" s="4"/>
      <c r="B471" s="4"/>
      <c r="C471" s="4"/>
      <c r="D471" s="90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</row>
    <row r="472" customFormat="false" ht="12.75" hidden="false" customHeight="false" outlineLevel="0" collapsed="false">
      <c r="A472" s="4"/>
      <c r="B472" s="4"/>
      <c r="C472" s="4"/>
      <c r="D472" s="90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</row>
    <row r="473" customFormat="false" ht="12.75" hidden="false" customHeight="false" outlineLevel="0" collapsed="false">
      <c r="A473" s="4"/>
      <c r="B473" s="4"/>
      <c r="C473" s="4"/>
      <c r="D473" s="90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</row>
    <row r="474" customFormat="false" ht="12.75" hidden="false" customHeight="false" outlineLevel="0" collapsed="false">
      <c r="A474" s="4"/>
      <c r="B474" s="4"/>
      <c r="C474" s="4"/>
      <c r="D474" s="90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</row>
    <row r="475" customFormat="false" ht="12.75" hidden="false" customHeight="false" outlineLevel="0" collapsed="false">
      <c r="A475" s="4"/>
      <c r="B475" s="4"/>
      <c r="C475" s="4"/>
      <c r="D475" s="90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</row>
    <row r="476" customFormat="false" ht="12.75" hidden="false" customHeight="false" outlineLevel="0" collapsed="false">
      <c r="A476" s="4"/>
      <c r="B476" s="4"/>
      <c r="C476" s="4"/>
      <c r="D476" s="90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</row>
    <row r="477" customFormat="false" ht="12.75" hidden="false" customHeight="false" outlineLevel="0" collapsed="false">
      <c r="A477" s="4"/>
      <c r="B477" s="4"/>
      <c r="C477" s="4"/>
      <c r="D477" s="90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</row>
    <row r="478" customFormat="false" ht="12.75" hidden="false" customHeight="false" outlineLevel="0" collapsed="false">
      <c r="A478" s="4"/>
      <c r="B478" s="4"/>
      <c r="C478" s="4"/>
      <c r="D478" s="90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</row>
    <row r="479" customFormat="false" ht="12.75" hidden="false" customHeight="false" outlineLevel="0" collapsed="false">
      <c r="A479" s="4"/>
      <c r="B479" s="4"/>
      <c r="C479" s="4"/>
      <c r="D479" s="90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</row>
    <row r="480" customFormat="false" ht="12.75" hidden="false" customHeight="false" outlineLevel="0" collapsed="false">
      <c r="A480" s="4"/>
      <c r="B480" s="4"/>
      <c r="C480" s="4"/>
      <c r="D480" s="90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</row>
    <row r="481" customFormat="false" ht="12.75" hidden="false" customHeight="false" outlineLevel="0" collapsed="false">
      <c r="A481" s="4"/>
      <c r="B481" s="4"/>
      <c r="C481" s="4"/>
      <c r="D481" s="90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</row>
    <row r="482" customFormat="false" ht="12.75" hidden="false" customHeight="false" outlineLevel="0" collapsed="false">
      <c r="A482" s="4"/>
      <c r="B482" s="4"/>
      <c r="C482" s="4"/>
      <c r="D482" s="90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</row>
    <row r="483" customFormat="false" ht="12.75" hidden="false" customHeight="false" outlineLevel="0" collapsed="false">
      <c r="A483" s="4"/>
      <c r="B483" s="4"/>
      <c r="C483" s="4"/>
      <c r="D483" s="90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</row>
    <row r="484" customFormat="false" ht="12.75" hidden="false" customHeight="false" outlineLevel="0" collapsed="false">
      <c r="A484" s="4"/>
      <c r="B484" s="4"/>
      <c r="C484" s="4"/>
      <c r="D484" s="90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</row>
    <row r="485" customFormat="false" ht="12.75" hidden="false" customHeight="false" outlineLevel="0" collapsed="false">
      <c r="A485" s="4"/>
      <c r="B485" s="4"/>
      <c r="C485" s="4"/>
      <c r="D485" s="90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</row>
    <row r="486" customFormat="false" ht="12.75" hidden="false" customHeight="false" outlineLevel="0" collapsed="false">
      <c r="A486" s="4"/>
      <c r="B486" s="4"/>
      <c r="C486" s="4"/>
      <c r="D486" s="90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</row>
    <row r="487" customFormat="false" ht="12.75" hidden="false" customHeight="false" outlineLevel="0" collapsed="false">
      <c r="A487" s="4"/>
      <c r="B487" s="4"/>
      <c r="C487" s="4"/>
      <c r="D487" s="90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</row>
    <row r="488" customFormat="false" ht="12.75" hidden="false" customHeight="false" outlineLevel="0" collapsed="false">
      <c r="A488" s="4"/>
      <c r="B488" s="4"/>
      <c r="C488" s="4"/>
      <c r="D488" s="90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</row>
    <row r="489" customFormat="false" ht="12.75" hidden="false" customHeight="false" outlineLevel="0" collapsed="false">
      <c r="A489" s="4"/>
      <c r="B489" s="4"/>
      <c r="C489" s="4"/>
      <c r="D489" s="90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</row>
    <row r="490" customFormat="false" ht="12.75" hidden="false" customHeight="false" outlineLevel="0" collapsed="false">
      <c r="A490" s="4"/>
      <c r="B490" s="4"/>
      <c r="C490" s="4"/>
      <c r="D490" s="90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</row>
    <row r="491" customFormat="false" ht="12.75" hidden="false" customHeight="false" outlineLevel="0" collapsed="false">
      <c r="A491" s="4"/>
      <c r="B491" s="4"/>
      <c r="C491" s="4"/>
      <c r="D491" s="90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</row>
    <row r="492" customFormat="false" ht="12.75" hidden="false" customHeight="false" outlineLevel="0" collapsed="false">
      <c r="A492" s="4"/>
      <c r="B492" s="4"/>
      <c r="C492" s="4"/>
      <c r="D492" s="90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</row>
    <row r="493" customFormat="false" ht="12.75" hidden="false" customHeight="false" outlineLevel="0" collapsed="false">
      <c r="A493" s="4"/>
      <c r="B493" s="4"/>
      <c r="C493" s="4"/>
      <c r="D493" s="90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</row>
    <row r="494" customFormat="false" ht="12.75" hidden="false" customHeight="false" outlineLevel="0" collapsed="false">
      <c r="A494" s="4"/>
      <c r="B494" s="4"/>
      <c r="C494" s="4"/>
      <c r="D494" s="90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</row>
    <row r="495" customFormat="false" ht="12.75" hidden="false" customHeight="false" outlineLevel="0" collapsed="false">
      <c r="A495" s="4"/>
      <c r="B495" s="4"/>
      <c r="C495" s="4"/>
      <c r="D495" s="90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</row>
    <row r="496" customFormat="false" ht="12.75" hidden="false" customHeight="false" outlineLevel="0" collapsed="false">
      <c r="A496" s="4"/>
      <c r="B496" s="4"/>
      <c r="C496" s="4"/>
      <c r="D496" s="90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</row>
    <row r="497" customFormat="false" ht="12.75" hidden="false" customHeight="false" outlineLevel="0" collapsed="false">
      <c r="A497" s="4"/>
      <c r="B497" s="4"/>
      <c r="C497" s="4"/>
      <c r="D497" s="90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</row>
    <row r="498" customFormat="false" ht="12.75" hidden="false" customHeight="false" outlineLevel="0" collapsed="false">
      <c r="A498" s="4"/>
      <c r="B498" s="4"/>
      <c r="C498" s="4"/>
      <c r="D498" s="90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</row>
    <row r="499" customFormat="false" ht="12.75" hidden="false" customHeight="false" outlineLevel="0" collapsed="false">
      <c r="A499" s="4"/>
      <c r="B499" s="4"/>
      <c r="C499" s="4"/>
      <c r="D499" s="90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</row>
    <row r="500" customFormat="false" ht="12.75" hidden="false" customHeight="false" outlineLevel="0" collapsed="false">
      <c r="A500" s="4"/>
      <c r="B500" s="4"/>
      <c r="C500" s="4"/>
      <c r="D500" s="90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</row>
    <row r="501" customFormat="false" ht="12.75" hidden="false" customHeight="false" outlineLevel="0" collapsed="false">
      <c r="A501" s="4"/>
      <c r="B501" s="4"/>
      <c r="C501" s="4"/>
      <c r="D501" s="90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</row>
    <row r="502" customFormat="false" ht="12.75" hidden="false" customHeight="false" outlineLevel="0" collapsed="false">
      <c r="A502" s="4"/>
      <c r="B502" s="4"/>
      <c r="C502" s="4"/>
      <c r="D502" s="90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</row>
    <row r="503" customFormat="false" ht="12.75" hidden="false" customHeight="false" outlineLevel="0" collapsed="false">
      <c r="A503" s="4"/>
      <c r="B503" s="4"/>
      <c r="C503" s="4"/>
      <c r="D503" s="90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</row>
    <row r="504" customFormat="false" ht="12.75" hidden="false" customHeight="false" outlineLevel="0" collapsed="false">
      <c r="A504" s="4"/>
      <c r="B504" s="4"/>
      <c r="C504" s="4"/>
      <c r="D504" s="90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</row>
    <row r="505" customFormat="false" ht="12.75" hidden="false" customHeight="false" outlineLevel="0" collapsed="false">
      <c r="A505" s="4"/>
      <c r="B505" s="4"/>
      <c r="C505" s="4"/>
      <c r="D505" s="90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</row>
    <row r="506" customFormat="false" ht="12.75" hidden="false" customHeight="false" outlineLevel="0" collapsed="false">
      <c r="A506" s="4"/>
      <c r="B506" s="4"/>
      <c r="C506" s="4"/>
      <c r="D506" s="90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</row>
    <row r="507" customFormat="false" ht="12.75" hidden="false" customHeight="false" outlineLevel="0" collapsed="false">
      <c r="A507" s="4"/>
      <c r="B507" s="4"/>
      <c r="C507" s="4"/>
      <c r="D507" s="90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</row>
    <row r="508" customFormat="false" ht="12.75" hidden="false" customHeight="false" outlineLevel="0" collapsed="false">
      <c r="A508" s="4"/>
      <c r="B508" s="4"/>
      <c r="C508" s="4"/>
      <c r="D508" s="90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</row>
    <row r="509" customFormat="false" ht="12.75" hidden="false" customHeight="false" outlineLevel="0" collapsed="false">
      <c r="A509" s="4"/>
      <c r="B509" s="4"/>
      <c r="C509" s="4"/>
      <c r="D509" s="90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</row>
    <row r="510" customFormat="false" ht="12.75" hidden="false" customHeight="false" outlineLevel="0" collapsed="false">
      <c r="A510" s="4"/>
      <c r="B510" s="4"/>
      <c r="C510" s="4"/>
      <c r="D510" s="90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</row>
    <row r="511" customFormat="false" ht="12.75" hidden="false" customHeight="false" outlineLevel="0" collapsed="false">
      <c r="A511" s="4"/>
      <c r="B511" s="4"/>
      <c r="C511" s="4"/>
      <c r="D511" s="90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</row>
    <row r="512" customFormat="false" ht="12.75" hidden="false" customHeight="false" outlineLevel="0" collapsed="false">
      <c r="A512" s="4"/>
      <c r="B512" s="4"/>
      <c r="C512" s="4"/>
      <c r="D512" s="90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</row>
    <row r="513" customFormat="false" ht="12.75" hidden="false" customHeight="false" outlineLevel="0" collapsed="false">
      <c r="A513" s="4"/>
      <c r="B513" s="4"/>
      <c r="C513" s="4"/>
      <c r="D513" s="90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</row>
    <row r="514" customFormat="false" ht="12.75" hidden="false" customHeight="false" outlineLevel="0" collapsed="false">
      <c r="A514" s="4"/>
      <c r="B514" s="4"/>
      <c r="C514" s="4"/>
      <c r="D514" s="90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</row>
    <row r="515" customFormat="false" ht="12.75" hidden="false" customHeight="false" outlineLevel="0" collapsed="false">
      <c r="A515" s="4"/>
      <c r="B515" s="4"/>
      <c r="C515" s="4"/>
      <c r="D515" s="90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</row>
    <row r="516" customFormat="false" ht="12.75" hidden="false" customHeight="false" outlineLevel="0" collapsed="false">
      <c r="A516" s="4"/>
      <c r="B516" s="4"/>
      <c r="C516" s="4"/>
      <c r="D516" s="90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</row>
    <row r="517" customFormat="false" ht="12.75" hidden="false" customHeight="false" outlineLevel="0" collapsed="false">
      <c r="A517" s="4"/>
      <c r="B517" s="4"/>
      <c r="C517" s="4"/>
      <c r="D517" s="90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</row>
    <row r="518" customFormat="false" ht="12.75" hidden="false" customHeight="false" outlineLevel="0" collapsed="false">
      <c r="A518" s="4"/>
      <c r="B518" s="4"/>
      <c r="C518" s="4"/>
      <c r="D518" s="90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</row>
    <row r="519" customFormat="false" ht="12.75" hidden="false" customHeight="false" outlineLevel="0" collapsed="false">
      <c r="A519" s="4"/>
      <c r="B519" s="4"/>
      <c r="C519" s="4"/>
      <c r="D519" s="90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</row>
    <row r="520" customFormat="false" ht="12.75" hidden="false" customHeight="false" outlineLevel="0" collapsed="false">
      <c r="A520" s="4"/>
      <c r="B520" s="4"/>
      <c r="C520" s="4"/>
      <c r="D520" s="90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</row>
    <row r="521" customFormat="false" ht="12.75" hidden="false" customHeight="false" outlineLevel="0" collapsed="false">
      <c r="A521" s="4"/>
      <c r="B521" s="4"/>
      <c r="C521" s="4"/>
      <c r="D521" s="90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</row>
    <row r="522" customFormat="false" ht="12.75" hidden="false" customHeight="false" outlineLevel="0" collapsed="false">
      <c r="A522" s="4"/>
      <c r="B522" s="4"/>
      <c r="C522" s="4"/>
      <c r="D522" s="90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</row>
    <row r="523" customFormat="false" ht="12.75" hidden="false" customHeight="false" outlineLevel="0" collapsed="false">
      <c r="A523" s="4"/>
      <c r="B523" s="4"/>
      <c r="C523" s="4"/>
      <c r="D523" s="90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</row>
    <row r="524" customFormat="false" ht="12.75" hidden="false" customHeight="false" outlineLevel="0" collapsed="false">
      <c r="A524" s="4"/>
      <c r="B524" s="4"/>
      <c r="C524" s="4"/>
      <c r="D524" s="90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</row>
    <row r="525" customFormat="false" ht="12.75" hidden="false" customHeight="false" outlineLevel="0" collapsed="false">
      <c r="A525" s="4"/>
      <c r="B525" s="4"/>
      <c r="C525" s="4"/>
      <c r="D525" s="90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</row>
    <row r="526" customFormat="false" ht="12.75" hidden="false" customHeight="false" outlineLevel="0" collapsed="false">
      <c r="A526" s="4"/>
      <c r="B526" s="4"/>
      <c r="C526" s="4"/>
      <c r="D526" s="90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</row>
    <row r="527" customFormat="false" ht="12.75" hidden="false" customHeight="false" outlineLevel="0" collapsed="false">
      <c r="A527" s="4"/>
      <c r="B527" s="4"/>
      <c r="C527" s="4"/>
      <c r="D527" s="90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</row>
    <row r="528" customFormat="false" ht="12.75" hidden="false" customHeight="false" outlineLevel="0" collapsed="false">
      <c r="A528" s="4"/>
      <c r="B528" s="4"/>
      <c r="C528" s="4"/>
      <c r="D528" s="90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</row>
    <row r="529" customFormat="false" ht="12.75" hidden="false" customHeight="false" outlineLevel="0" collapsed="false">
      <c r="A529" s="4"/>
      <c r="B529" s="4"/>
      <c r="C529" s="4"/>
      <c r="D529" s="90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</row>
    <row r="530" customFormat="false" ht="12.75" hidden="false" customHeight="false" outlineLevel="0" collapsed="false">
      <c r="A530" s="4"/>
      <c r="B530" s="4"/>
      <c r="C530" s="4"/>
      <c r="D530" s="90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</row>
    <row r="531" customFormat="false" ht="12.75" hidden="false" customHeight="false" outlineLevel="0" collapsed="false">
      <c r="A531" s="4"/>
      <c r="B531" s="4"/>
      <c r="C531" s="4"/>
      <c r="D531" s="90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</row>
    <row r="532" customFormat="false" ht="12.75" hidden="false" customHeight="false" outlineLevel="0" collapsed="false">
      <c r="A532" s="4"/>
      <c r="B532" s="4"/>
      <c r="C532" s="4"/>
      <c r="D532" s="90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</row>
    <row r="533" customFormat="false" ht="12.75" hidden="false" customHeight="false" outlineLevel="0" collapsed="false">
      <c r="A533" s="4"/>
      <c r="B533" s="4"/>
      <c r="C533" s="4"/>
      <c r="D533" s="90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</row>
    <row r="534" customFormat="false" ht="12.75" hidden="false" customHeight="false" outlineLevel="0" collapsed="false">
      <c r="A534" s="4"/>
      <c r="B534" s="4"/>
      <c r="C534" s="4"/>
      <c r="D534" s="90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</row>
    <row r="535" customFormat="false" ht="12.75" hidden="false" customHeight="false" outlineLevel="0" collapsed="false">
      <c r="A535" s="4"/>
      <c r="B535" s="4"/>
      <c r="C535" s="4"/>
      <c r="D535" s="90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</row>
    <row r="536" customFormat="false" ht="12.75" hidden="false" customHeight="false" outlineLevel="0" collapsed="false">
      <c r="A536" s="4"/>
      <c r="B536" s="4"/>
      <c r="C536" s="4"/>
      <c r="D536" s="90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</row>
    <row r="537" customFormat="false" ht="12.75" hidden="false" customHeight="false" outlineLevel="0" collapsed="false">
      <c r="A537" s="4"/>
      <c r="B537" s="4"/>
      <c r="C537" s="4"/>
      <c r="D537" s="90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</row>
    <row r="538" customFormat="false" ht="12.75" hidden="false" customHeight="false" outlineLevel="0" collapsed="false">
      <c r="A538" s="4"/>
      <c r="B538" s="4"/>
      <c r="C538" s="4"/>
      <c r="D538" s="90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</row>
    <row r="539" customFormat="false" ht="12.75" hidden="false" customHeight="false" outlineLevel="0" collapsed="false">
      <c r="A539" s="4"/>
      <c r="B539" s="4"/>
      <c r="C539" s="4"/>
      <c r="D539" s="90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</row>
    <row r="540" customFormat="false" ht="12.75" hidden="false" customHeight="false" outlineLevel="0" collapsed="false">
      <c r="A540" s="4"/>
      <c r="B540" s="4"/>
      <c r="C540" s="4"/>
      <c r="D540" s="90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</row>
    <row r="541" customFormat="false" ht="12.75" hidden="false" customHeight="false" outlineLevel="0" collapsed="false">
      <c r="A541" s="4"/>
      <c r="B541" s="4"/>
      <c r="C541" s="4"/>
      <c r="D541" s="90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</row>
    <row r="542" customFormat="false" ht="12.75" hidden="false" customHeight="false" outlineLevel="0" collapsed="false">
      <c r="A542" s="4"/>
      <c r="B542" s="4"/>
      <c r="C542" s="4"/>
      <c r="D542" s="90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</row>
    <row r="543" customFormat="false" ht="12.75" hidden="false" customHeight="false" outlineLevel="0" collapsed="false">
      <c r="A543" s="4"/>
      <c r="B543" s="4"/>
      <c r="C543" s="4"/>
      <c r="D543" s="90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</row>
    <row r="544" customFormat="false" ht="12.75" hidden="false" customHeight="false" outlineLevel="0" collapsed="false">
      <c r="A544" s="4"/>
      <c r="B544" s="4"/>
      <c r="C544" s="4"/>
      <c r="D544" s="90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</row>
    <row r="545" customFormat="false" ht="12.75" hidden="false" customHeight="false" outlineLevel="0" collapsed="false">
      <c r="A545" s="4"/>
      <c r="B545" s="4"/>
      <c r="C545" s="4"/>
      <c r="D545" s="90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</row>
    <row r="546" customFormat="false" ht="12.75" hidden="false" customHeight="false" outlineLevel="0" collapsed="false">
      <c r="A546" s="4"/>
      <c r="B546" s="4"/>
      <c r="C546" s="4"/>
      <c r="D546" s="90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</row>
    <row r="547" customFormat="false" ht="12.75" hidden="false" customHeight="false" outlineLevel="0" collapsed="false">
      <c r="A547" s="4"/>
      <c r="B547" s="4"/>
      <c r="C547" s="4"/>
      <c r="D547" s="90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</row>
    <row r="548" customFormat="false" ht="12.75" hidden="false" customHeight="false" outlineLevel="0" collapsed="false">
      <c r="A548" s="4"/>
      <c r="B548" s="4"/>
      <c r="C548" s="4"/>
      <c r="D548" s="90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</row>
    <row r="549" customFormat="false" ht="12.75" hidden="false" customHeight="false" outlineLevel="0" collapsed="false">
      <c r="A549" s="4"/>
      <c r="B549" s="4"/>
      <c r="C549" s="4"/>
      <c r="D549" s="90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</row>
    <row r="550" customFormat="false" ht="12.75" hidden="false" customHeight="false" outlineLevel="0" collapsed="false">
      <c r="A550" s="4"/>
      <c r="B550" s="4"/>
      <c r="C550" s="4"/>
      <c r="D550" s="90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</row>
    <row r="551" customFormat="false" ht="12.75" hidden="false" customHeight="false" outlineLevel="0" collapsed="false">
      <c r="A551" s="4"/>
      <c r="B551" s="4"/>
      <c r="C551" s="4"/>
      <c r="D551" s="90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</row>
    <row r="552" customFormat="false" ht="12.75" hidden="false" customHeight="false" outlineLevel="0" collapsed="false">
      <c r="A552" s="4"/>
      <c r="B552" s="4"/>
      <c r="C552" s="4"/>
      <c r="D552" s="90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</row>
    <row r="553" customFormat="false" ht="12.75" hidden="false" customHeight="false" outlineLevel="0" collapsed="false">
      <c r="A553" s="4"/>
      <c r="B553" s="4"/>
      <c r="C553" s="4"/>
      <c r="D553" s="90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</row>
    <row r="554" customFormat="false" ht="12.75" hidden="false" customHeight="false" outlineLevel="0" collapsed="false">
      <c r="A554" s="4"/>
      <c r="B554" s="4"/>
      <c r="C554" s="4"/>
      <c r="D554" s="90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</row>
    <row r="555" customFormat="false" ht="12.75" hidden="false" customHeight="false" outlineLevel="0" collapsed="false">
      <c r="A555" s="4"/>
      <c r="B555" s="4"/>
      <c r="C555" s="4"/>
      <c r="D555" s="90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</row>
    <row r="556" customFormat="false" ht="12.75" hidden="false" customHeight="false" outlineLevel="0" collapsed="false">
      <c r="A556" s="4"/>
      <c r="B556" s="4"/>
      <c r="C556" s="4"/>
      <c r="D556" s="90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</row>
    <row r="557" customFormat="false" ht="12.75" hidden="false" customHeight="false" outlineLevel="0" collapsed="false">
      <c r="A557" s="4"/>
      <c r="B557" s="4"/>
      <c r="C557" s="4"/>
      <c r="D557" s="90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</row>
    <row r="558" customFormat="false" ht="12.75" hidden="false" customHeight="false" outlineLevel="0" collapsed="false">
      <c r="A558" s="4"/>
      <c r="B558" s="4"/>
      <c r="C558" s="4"/>
      <c r="D558" s="90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</row>
    <row r="559" customFormat="false" ht="12.75" hidden="false" customHeight="false" outlineLevel="0" collapsed="false">
      <c r="A559" s="4"/>
      <c r="B559" s="4"/>
      <c r="C559" s="4"/>
      <c r="D559" s="90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</row>
    <row r="560" customFormat="false" ht="12.75" hidden="false" customHeight="false" outlineLevel="0" collapsed="false">
      <c r="A560" s="4"/>
      <c r="B560" s="4"/>
      <c r="C560" s="4"/>
      <c r="D560" s="90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</row>
    <row r="561" customFormat="false" ht="12.75" hidden="false" customHeight="false" outlineLevel="0" collapsed="false">
      <c r="A561" s="4"/>
      <c r="B561" s="4"/>
      <c r="C561" s="4"/>
      <c r="D561" s="90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</row>
    <row r="562" customFormat="false" ht="12.75" hidden="false" customHeight="false" outlineLevel="0" collapsed="false">
      <c r="A562" s="4"/>
      <c r="B562" s="4"/>
      <c r="C562" s="4"/>
      <c r="D562" s="90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</row>
    <row r="563" customFormat="false" ht="12.75" hidden="false" customHeight="false" outlineLevel="0" collapsed="false">
      <c r="A563" s="4"/>
      <c r="B563" s="4"/>
      <c r="C563" s="4"/>
      <c r="D563" s="90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</row>
    <row r="564" customFormat="false" ht="12.75" hidden="false" customHeight="false" outlineLevel="0" collapsed="false">
      <c r="A564" s="4"/>
      <c r="B564" s="4"/>
      <c r="C564" s="4"/>
      <c r="D564" s="90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</row>
    <row r="565" customFormat="false" ht="12.75" hidden="false" customHeight="false" outlineLevel="0" collapsed="false">
      <c r="A565" s="4"/>
      <c r="B565" s="4"/>
      <c r="C565" s="4"/>
      <c r="D565" s="90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</row>
    <row r="566" customFormat="false" ht="12.75" hidden="false" customHeight="false" outlineLevel="0" collapsed="false">
      <c r="A566" s="4"/>
      <c r="B566" s="4"/>
      <c r="C566" s="4"/>
      <c r="D566" s="90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</row>
    <row r="567" customFormat="false" ht="12.75" hidden="false" customHeight="false" outlineLevel="0" collapsed="false">
      <c r="A567" s="4"/>
      <c r="B567" s="4"/>
      <c r="C567" s="4"/>
      <c r="D567" s="90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</row>
    <row r="568" customFormat="false" ht="12.75" hidden="false" customHeight="false" outlineLevel="0" collapsed="false">
      <c r="A568" s="4"/>
      <c r="B568" s="4"/>
      <c r="C568" s="4"/>
      <c r="D568" s="90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</row>
    <row r="569" customFormat="false" ht="12.75" hidden="false" customHeight="false" outlineLevel="0" collapsed="false">
      <c r="A569" s="4"/>
      <c r="B569" s="4"/>
      <c r="C569" s="4"/>
      <c r="D569" s="90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</row>
    <row r="570" customFormat="false" ht="12.75" hidden="false" customHeight="false" outlineLevel="0" collapsed="false">
      <c r="A570" s="4"/>
      <c r="B570" s="4"/>
      <c r="C570" s="4"/>
      <c r="D570" s="90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</row>
    <row r="571" customFormat="false" ht="12.75" hidden="false" customHeight="false" outlineLevel="0" collapsed="false">
      <c r="A571" s="4"/>
      <c r="B571" s="4"/>
      <c r="C571" s="4"/>
      <c r="D571" s="90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</row>
    <row r="572" customFormat="false" ht="12.75" hidden="false" customHeight="false" outlineLevel="0" collapsed="false">
      <c r="A572" s="4"/>
      <c r="B572" s="4"/>
      <c r="C572" s="4"/>
      <c r="D572" s="90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</row>
    <row r="573" customFormat="false" ht="12.75" hidden="false" customHeight="false" outlineLevel="0" collapsed="false">
      <c r="A573" s="4"/>
      <c r="B573" s="4"/>
      <c r="C573" s="4"/>
      <c r="D573" s="90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</row>
    <row r="574" customFormat="false" ht="12.75" hidden="false" customHeight="false" outlineLevel="0" collapsed="false">
      <c r="A574" s="4"/>
      <c r="B574" s="4"/>
      <c r="C574" s="4"/>
      <c r="D574" s="90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</row>
    <row r="575" customFormat="false" ht="12.75" hidden="false" customHeight="false" outlineLevel="0" collapsed="false">
      <c r="A575" s="4"/>
      <c r="B575" s="4"/>
      <c r="C575" s="4"/>
      <c r="D575" s="90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</row>
    <row r="576" customFormat="false" ht="12.75" hidden="false" customHeight="false" outlineLevel="0" collapsed="false">
      <c r="A576" s="4"/>
      <c r="B576" s="4"/>
      <c r="C576" s="4"/>
      <c r="D576" s="90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</row>
    <row r="577" customFormat="false" ht="12.75" hidden="false" customHeight="false" outlineLevel="0" collapsed="false">
      <c r="A577" s="4"/>
      <c r="B577" s="4"/>
      <c r="C577" s="4"/>
      <c r="D577" s="90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</row>
    <row r="578" customFormat="false" ht="12.75" hidden="false" customHeight="false" outlineLevel="0" collapsed="false">
      <c r="A578" s="4"/>
      <c r="B578" s="4"/>
      <c r="C578" s="4"/>
      <c r="D578" s="90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</row>
    <row r="579" customFormat="false" ht="12.75" hidden="false" customHeight="false" outlineLevel="0" collapsed="false">
      <c r="A579" s="4"/>
      <c r="B579" s="4"/>
      <c r="C579" s="4"/>
      <c r="D579" s="90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</row>
    <row r="580" customFormat="false" ht="12.75" hidden="false" customHeight="false" outlineLevel="0" collapsed="false">
      <c r="A580" s="4"/>
      <c r="B580" s="4"/>
      <c r="C580" s="4"/>
      <c r="D580" s="90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</row>
    <row r="581" customFormat="false" ht="12.75" hidden="false" customHeight="false" outlineLevel="0" collapsed="false">
      <c r="A581" s="4"/>
      <c r="B581" s="4"/>
      <c r="C581" s="4"/>
      <c r="D581" s="90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</row>
    <row r="582" customFormat="false" ht="12.75" hidden="false" customHeight="false" outlineLevel="0" collapsed="false">
      <c r="A582" s="4"/>
      <c r="B582" s="4"/>
      <c r="C582" s="4"/>
      <c r="D582" s="90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</row>
    <row r="583" customFormat="false" ht="12.75" hidden="false" customHeight="false" outlineLevel="0" collapsed="false">
      <c r="A583" s="4"/>
      <c r="B583" s="4"/>
      <c r="C583" s="4"/>
      <c r="D583" s="90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</row>
    <row r="584" customFormat="false" ht="12.75" hidden="false" customHeight="false" outlineLevel="0" collapsed="false">
      <c r="A584" s="4"/>
      <c r="B584" s="4"/>
      <c r="C584" s="4"/>
      <c r="D584" s="90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</row>
    <row r="585" customFormat="false" ht="12.75" hidden="false" customHeight="false" outlineLevel="0" collapsed="false">
      <c r="A585" s="4"/>
      <c r="B585" s="4"/>
      <c r="C585" s="4"/>
      <c r="D585" s="90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</row>
    <row r="586" customFormat="false" ht="12.75" hidden="false" customHeight="false" outlineLevel="0" collapsed="false">
      <c r="A586" s="4"/>
      <c r="B586" s="4"/>
      <c r="C586" s="4"/>
      <c r="D586" s="90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</row>
    <row r="587" customFormat="false" ht="12.75" hidden="false" customHeight="false" outlineLevel="0" collapsed="false">
      <c r="A587" s="4"/>
      <c r="B587" s="4"/>
      <c r="C587" s="4"/>
      <c r="D587" s="90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</row>
    <row r="588" customFormat="false" ht="12.75" hidden="false" customHeight="false" outlineLevel="0" collapsed="false">
      <c r="A588" s="4"/>
      <c r="B588" s="4"/>
      <c r="C588" s="4"/>
      <c r="D588" s="90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</row>
    <row r="589" customFormat="false" ht="12.75" hidden="false" customHeight="false" outlineLevel="0" collapsed="false">
      <c r="A589" s="4"/>
      <c r="B589" s="4"/>
      <c r="C589" s="4"/>
      <c r="D589" s="90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</row>
    <row r="590" customFormat="false" ht="12.75" hidden="false" customHeight="false" outlineLevel="0" collapsed="false">
      <c r="A590" s="4"/>
      <c r="B590" s="4"/>
      <c r="C590" s="4"/>
      <c r="D590" s="90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</row>
    <row r="591" customFormat="false" ht="12.75" hidden="false" customHeight="false" outlineLevel="0" collapsed="false">
      <c r="A591" s="4"/>
      <c r="B591" s="4"/>
      <c r="C591" s="4"/>
      <c r="D591" s="90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</row>
    <row r="592" customFormat="false" ht="12.75" hidden="false" customHeight="false" outlineLevel="0" collapsed="false">
      <c r="A592" s="4"/>
      <c r="B592" s="4"/>
      <c r="C592" s="4"/>
      <c r="D592" s="90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</row>
    <row r="593" customFormat="false" ht="12.75" hidden="false" customHeight="false" outlineLevel="0" collapsed="false">
      <c r="A593" s="4"/>
      <c r="B593" s="4"/>
      <c r="C593" s="4"/>
      <c r="D593" s="90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</row>
    <row r="594" customFormat="false" ht="12.75" hidden="false" customHeight="false" outlineLevel="0" collapsed="false">
      <c r="A594" s="4"/>
      <c r="B594" s="4"/>
      <c r="C594" s="4"/>
      <c r="D594" s="90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</row>
    <row r="595" customFormat="false" ht="12.75" hidden="false" customHeight="false" outlineLevel="0" collapsed="false">
      <c r="A595" s="4"/>
      <c r="B595" s="4"/>
      <c r="C595" s="4"/>
      <c r="D595" s="90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</row>
    <row r="596" customFormat="false" ht="12.75" hidden="false" customHeight="false" outlineLevel="0" collapsed="false">
      <c r="A596" s="4"/>
      <c r="B596" s="4"/>
      <c r="C596" s="4"/>
      <c r="D596" s="90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</row>
    <row r="597" customFormat="false" ht="12.75" hidden="false" customHeight="false" outlineLevel="0" collapsed="false">
      <c r="A597" s="4"/>
      <c r="B597" s="4"/>
      <c r="C597" s="4"/>
      <c r="D597" s="90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</row>
    <row r="598" customFormat="false" ht="12.75" hidden="false" customHeight="false" outlineLevel="0" collapsed="false">
      <c r="A598" s="4"/>
      <c r="B598" s="4"/>
      <c r="C598" s="4"/>
      <c r="D598" s="90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</row>
    <row r="599" customFormat="false" ht="12.75" hidden="false" customHeight="false" outlineLevel="0" collapsed="false">
      <c r="A599" s="4"/>
      <c r="B599" s="4"/>
      <c r="C599" s="4"/>
      <c r="D599" s="90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</row>
    <row r="600" customFormat="false" ht="12.75" hidden="false" customHeight="false" outlineLevel="0" collapsed="false">
      <c r="A600" s="4"/>
      <c r="B600" s="4"/>
      <c r="C600" s="4"/>
      <c r="D600" s="90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</row>
    <row r="601" customFormat="false" ht="12.75" hidden="false" customHeight="false" outlineLevel="0" collapsed="false">
      <c r="A601" s="4"/>
      <c r="B601" s="4"/>
      <c r="C601" s="4"/>
      <c r="D601" s="90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</row>
    <row r="602" customFormat="false" ht="12.75" hidden="false" customHeight="false" outlineLevel="0" collapsed="false">
      <c r="A602" s="4"/>
      <c r="B602" s="4"/>
      <c r="C602" s="4"/>
      <c r="D602" s="90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</row>
    <row r="603" customFormat="false" ht="12.75" hidden="false" customHeight="false" outlineLevel="0" collapsed="false">
      <c r="A603" s="4"/>
      <c r="B603" s="4"/>
      <c r="C603" s="4"/>
      <c r="D603" s="90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</row>
    <row r="604" customFormat="false" ht="12.75" hidden="false" customHeight="false" outlineLevel="0" collapsed="false">
      <c r="A604" s="4"/>
      <c r="B604" s="4"/>
      <c r="C604" s="4"/>
      <c r="D604" s="90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</row>
    <row r="605" customFormat="false" ht="12.75" hidden="false" customHeight="false" outlineLevel="0" collapsed="false">
      <c r="A605" s="4"/>
      <c r="B605" s="4"/>
      <c r="C605" s="4"/>
      <c r="D605" s="90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</row>
    <row r="606" customFormat="false" ht="12.75" hidden="false" customHeight="false" outlineLevel="0" collapsed="false">
      <c r="A606" s="4"/>
      <c r="B606" s="4"/>
      <c r="C606" s="4"/>
      <c r="D606" s="90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</row>
    <row r="607" customFormat="false" ht="12.75" hidden="false" customHeight="false" outlineLevel="0" collapsed="false">
      <c r="A607" s="4"/>
      <c r="B607" s="4"/>
      <c r="C607" s="4"/>
      <c r="D607" s="90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</row>
    <row r="608" customFormat="false" ht="12.75" hidden="false" customHeight="false" outlineLevel="0" collapsed="false">
      <c r="A608" s="4"/>
      <c r="B608" s="4"/>
      <c r="C608" s="4"/>
      <c r="D608" s="90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</row>
    <row r="609" customFormat="false" ht="12.75" hidden="false" customHeight="false" outlineLevel="0" collapsed="false">
      <c r="A609" s="4"/>
      <c r="B609" s="4"/>
      <c r="C609" s="4"/>
      <c r="D609" s="90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</row>
    <row r="610" customFormat="false" ht="12.75" hidden="false" customHeight="false" outlineLevel="0" collapsed="false">
      <c r="A610" s="4"/>
      <c r="B610" s="4"/>
      <c r="C610" s="4"/>
      <c r="D610" s="90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</row>
    <row r="611" customFormat="false" ht="12.75" hidden="false" customHeight="false" outlineLevel="0" collapsed="false">
      <c r="A611" s="4"/>
      <c r="B611" s="4"/>
      <c r="C611" s="4"/>
      <c r="D611" s="90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</row>
    <row r="612" customFormat="false" ht="12.75" hidden="false" customHeight="false" outlineLevel="0" collapsed="false">
      <c r="A612" s="4"/>
      <c r="B612" s="4"/>
      <c r="C612" s="4"/>
      <c r="D612" s="90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</row>
    <row r="613" customFormat="false" ht="12.75" hidden="false" customHeight="false" outlineLevel="0" collapsed="false">
      <c r="A613" s="4"/>
      <c r="B613" s="4"/>
      <c r="C613" s="4"/>
      <c r="D613" s="90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</row>
    <row r="614" customFormat="false" ht="12.75" hidden="false" customHeight="false" outlineLevel="0" collapsed="false">
      <c r="A614" s="4"/>
      <c r="B614" s="4"/>
      <c r="C614" s="4"/>
      <c r="D614" s="90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</row>
    <row r="615" customFormat="false" ht="12.75" hidden="false" customHeight="false" outlineLevel="0" collapsed="false">
      <c r="A615" s="4"/>
      <c r="B615" s="4"/>
      <c r="C615" s="4"/>
      <c r="D615" s="90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</row>
    <row r="616" customFormat="false" ht="12.75" hidden="false" customHeight="false" outlineLevel="0" collapsed="false">
      <c r="A616" s="4"/>
      <c r="B616" s="4"/>
      <c r="C616" s="4"/>
      <c r="D616" s="90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</row>
    <row r="617" customFormat="false" ht="12.75" hidden="false" customHeight="false" outlineLevel="0" collapsed="false">
      <c r="A617" s="4"/>
      <c r="B617" s="4"/>
      <c r="C617" s="4"/>
      <c r="D617" s="90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</row>
    <row r="618" customFormat="false" ht="12.75" hidden="false" customHeight="false" outlineLevel="0" collapsed="false">
      <c r="A618" s="4"/>
      <c r="B618" s="4"/>
      <c r="C618" s="4"/>
      <c r="D618" s="90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</row>
    <row r="619" customFormat="false" ht="12.75" hidden="false" customHeight="false" outlineLevel="0" collapsed="false">
      <c r="A619" s="4"/>
      <c r="B619" s="4"/>
      <c r="C619" s="4"/>
      <c r="D619" s="90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</row>
    <row r="620" customFormat="false" ht="12.75" hidden="false" customHeight="false" outlineLevel="0" collapsed="false">
      <c r="A620" s="4"/>
      <c r="B620" s="4"/>
      <c r="C620" s="4"/>
      <c r="D620" s="90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</row>
    <row r="621" customFormat="false" ht="12.75" hidden="false" customHeight="false" outlineLevel="0" collapsed="false">
      <c r="A621" s="4"/>
      <c r="B621" s="4"/>
      <c r="C621" s="4"/>
      <c r="D621" s="90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</row>
    <row r="622" customFormat="false" ht="12.75" hidden="false" customHeight="false" outlineLevel="0" collapsed="false">
      <c r="A622" s="4"/>
      <c r="B622" s="4"/>
      <c r="C622" s="4"/>
      <c r="D622" s="90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</row>
    <row r="623" customFormat="false" ht="12.75" hidden="false" customHeight="false" outlineLevel="0" collapsed="false">
      <c r="A623" s="4"/>
      <c r="B623" s="4"/>
      <c r="C623" s="4"/>
      <c r="D623" s="90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</row>
    <row r="624" customFormat="false" ht="12.75" hidden="false" customHeight="false" outlineLevel="0" collapsed="false">
      <c r="A624" s="4"/>
      <c r="B624" s="4"/>
      <c r="C624" s="4"/>
      <c r="D624" s="90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</row>
    <row r="625" customFormat="false" ht="12.75" hidden="false" customHeight="false" outlineLevel="0" collapsed="false">
      <c r="A625" s="4"/>
      <c r="B625" s="4"/>
      <c r="C625" s="4"/>
      <c r="D625" s="90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</row>
    <row r="626" customFormat="false" ht="12.75" hidden="false" customHeight="false" outlineLevel="0" collapsed="false">
      <c r="A626" s="4"/>
      <c r="B626" s="4"/>
      <c r="C626" s="4"/>
      <c r="D626" s="90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</row>
    <row r="627" customFormat="false" ht="12.75" hidden="false" customHeight="false" outlineLevel="0" collapsed="false">
      <c r="A627" s="4"/>
      <c r="B627" s="4"/>
      <c r="C627" s="4"/>
      <c r="D627" s="90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</row>
    <row r="628" customFormat="false" ht="12.75" hidden="false" customHeight="false" outlineLevel="0" collapsed="false">
      <c r="A628" s="4"/>
      <c r="B628" s="4"/>
      <c r="C628" s="4"/>
      <c r="D628" s="90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</row>
    <row r="629" customFormat="false" ht="12.75" hidden="false" customHeight="false" outlineLevel="0" collapsed="false">
      <c r="A629" s="4"/>
      <c r="B629" s="4"/>
      <c r="C629" s="4"/>
      <c r="D629" s="90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</row>
    <row r="630" customFormat="false" ht="12.75" hidden="false" customHeight="false" outlineLevel="0" collapsed="false">
      <c r="A630" s="4"/>
      <c r="B630" s="4"/>
      <c r="C630" s="4"/>
      <c r="D630" s="90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</row>
    <row r="631" customFormat="false" ht="12.75" hidden="false" customHeight="false" outlineLevel="0" collapsed="false">
      <c r="A631" s="4"/>
      <c r="B631" s="4"/>
      <c r="C631" s="4"/>
      <c r="D631" s="90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</row>
    <row r="632" customFormat="false" ht="12.75" hidden="false" customHeight="false" outlineLevel="0" collapsed="false">
      <c r="A632" s="4"/>
      <c r="B632" s="4"/>
      <c r="C632" s="4"/>
      <c r="D632" s="90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</row>
    <row r="633" customFormat="false" ht="12.75" hidden="false" customHeight="false" outlineLevel="0" collapsed="false">
      <c r="A633" s="4"/>
      <c r="B633" s="4"/>
      <c r="C633" s="4"/>
      <c r="D633" s="90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</row>
    <row r="634" customFormat="false" ht="12.75" hidden="false" customHeight="false" outlineLevel="0" collapsed="false">
      <c r="A634" s="4"/>
      <c r="B634" s="4"/>
      <c r="C634" s="4"/>
      <c r="D634" s="90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</row>
    <row r="635" customFormat="false" ht="12.75" hidden="false" customHeight="false" outlineLevel="0" collapsed="false">
      <c r="A635" s="4"/>
      <c r="B635" s="4"/>
      <c r="C635" s="4"/>
      <c r="D635" s="90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</row>
    <row r="636" customFormat="false" ht="12.75" hidden="false" customHeight="false" outlineLevel="0" collapsed="false">
      <c r="A636" s="4"/>
      <c r="B636" s="4"/>
      <c r="C636" s="4"/>
      <c r="D636" s="90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</row>
    <row r="637" customFormat="false" ht="12.75" hidden="false" customHeight="false" outlineLevel="0" collapsed="false">
      <c r="A637" s="4"/>
      <c r="B637" s="4"/>
      <c r="C637" s="4"/>
      <c r="D637" s="90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</row>
    <row r="638" customFormat="false" ht="12.75" hidden="false" customHeight="false" outlineLevel="0" collapsed="false">
      <c r="A638" s="4"/>
      <c r="B638" s="4"/>
      <c r="C638" s="4"/>
      <c r="D638" s="90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</row>
    <row r="639" customFormat="false" ht="12.75" hidden="false" customHeight="false" outlineLevel="0" collapsed="false">
      <c r="A639" s="4"/>
      <c r="B639" s="4"/>
      <c r="C639" s="4"/>
      <c r="D639" s="90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</row>
    <row r="640" customFormat="false" ht="12.75" hidden="false" customHeight="false" outlineLevel="0" collapsed="false">
      <c r="A640" s="4"/>
      <c r="B640" s="4"/>
      <c r="C640" s="4"/>
      <c r="D640" s="90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</row>
    <row r="641" customFormat="false" ht="12.75" hidden="false" customHeight="false" outlineLevel="0" collapsed="false">
      <c r="A641" s="4"/>
      <c r="B641" s="4"/>
      <c r="C641" s="4"/>
      <c r="D641" s="90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</row>
    <row r="642" customFormat="false" ht="12.75" hidden="false" customHeight="false" outlineLevel="0" collapsed="false">
      <c r="A642" s="4"/>
      <c r="B642" s="4"/>
      <c r="C642" s="4"/>
      <c r="D642" s="90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</row>
    <row r="643" customFormat="false" ht="12.75" hidden="false" customHeight="false" outlineLevel="0" collapsed="false">
      <c r="A643" s="4"/>
      <c r="B643" s="4"/>
      <c r="C643" s="4"/>
      <c r="D643" s="90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</row>
    <row r="644" customFormat="false" ht="12.75" hidden="false" customHeight="false" outlineLevel="0" collapsed="false">
      <c r="A644" s="4"/>
      <c r="B644" s="4"/>
      <c r="C644" s="4"/>
      <c r="D644" s="90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</row>
    <row r="645" customFormat="false" ht="12.75" hidden="false" customHeight="false" outlineLevel="0" collapsed="false">
      <c r="A645" s="4"/>
      <c r="B645" s="4"/>
      <c r="C645" s="4"/>
      <c r="D645" s="90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</row>
    <row r="646" customFormat="false" ht="12.75" hidden="false" customHeight="false" outlineLevel="0" collapsed="false">
      <c r="A646" s="4"/>
      <c r="B646" s="4"/>
      <c r="C646" s="4"/>
      <c r="D646" s="90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</row>
    <row r="647" customFormat="false" ht="12.75" hidden="false" customHeight="false" outlineLevel="0" collapsed="false">
      <c r="A647" s="4"/>
      <c r="B647" s="4"/>
      <c r="C647" s="4"/>
      <c r="D647" s="90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</row>
    <row r="648" customFormat="false" ht="12.75" hidden="false" customHeight="false" outlineLevel="0" collapsed="false">
      <c r="A648" s="4"/>
      <c r="B648" s="4"/>
      <c r="C648" s="4"/>
      <c r="D648" s="90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</row>
    <row r="649" customFormat="false" ht="12.75" hidden="false" customHeight="false" outlineLevel="0" collapsed="false">
      <c r="A649" s="4"/>
      <c r="B649" s="4"/>
      <c r="C649" s="4"/>
      <c r="D649" s="90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</row>
    <row r="650" customFormat="false" ht="12.75" hidden="false" customHeight="false" outlineLevel="0" collapsed="false">
      <c r="A650" s="4"/>
      <c r="B650" s="4"/>
      <c r="C650" s="4"/>
      <c r="D650" s="90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</row>
    <row r="651" customFormat="false" ht="12.75" hidden="false" customHeight="false" outlineLevel="0" collapsed="false">
      <c r="A651" s="4"/>
      <c r="B651" s="4"/>
      <c r="C651" s="4"/>
      <c r="D651" s="90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</row>
    <row r="652" customFormat="false" ht="12.75" hidden="false" customHeight="false" outlineLevel="0" collapsed="false">
      <c r="A652" s="4"/>
      <c r="B652" s="4"/>
      <c r="C652" s="4"/>
      <c r="D652" s="90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</row>
    <row r="653" customFormat="false" ht="12.75" hidden="false" customHeight="false" outlineLevel="0" collapsed="false">
      <c r="A653" s="4"/>
      <c r="B653" s="4"/>
      <c r="C653" s="4"/>
      <c r="D653" s="90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</row>
    <row r="654" customFormat="false" ht="12.75" hidden="false" customHeight="false" outlineLevel="0" collapsed="false">
      <c r="A654" s="4"/>
      <c r="B654" s="4"/>
      <c r="C654" s="4"/>
      <c r="D654" s="90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</row>
    <row r="655" customFormat="false" ht="12.75" hidden="false" customHeight="false" outlineLevel="0" collapsed="false">
      <c r="A655" s="4"/>
      <c r="B655" s="4"/>
      <c r="C655" s="4"/>
      <c r="D655" s="90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</row>
    <row r="656" customFormat="false" ht="12.75" hidden="false" customHeight="false" outlineLevel="0" collapsed="false">
      <c r="A656" s="4"/>
      <c r="B656" s="4"/>
      <c r="C656" s="4"/>
      <c r="D656" s="90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</row>
    <row r="657" customFormat="false" ht="12.75" hidden="false" customHeight="false" outlineLevel="0" collapsed="false">
      <c r="A657" s="4"/>
      <c r="B657" s="4"/>
      <c r="C657" s="4"/>
      <c r="D657" s="90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</row>
    <row r="658" customFormat="false" ht="12.75" hidden="false" customHeight="false" outlineLevel="0" collapsed="false">
      <c r="A658" s="4"/>
      <c r="B658" s="4"/>
      <c r="C658" s="4"/>
      <c r="D658" s="90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</row>
    <row r="659" customFormat="false" ht="12.75" hidden="false" customHeight="false" outlineLevel="0" collapsed="false">
      <c r="A659" s="4"/>
      <c r="B659" s="4"/>
      <c r="C659" s="4"/>
      <c r="D659" s="90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</row>
    <row r="660" customFormat="false" ht="12.75" hidden="false" customHeight="false" outlineLevel="0" collapsed="false">
      <c r="A660" s="4"/>
      <c r="B660" s="4"/>
      <c r="C660" s="4"/>
      <c r="D660" s="90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</row>
    <row r="661" customFormat="false" ht="12.75" hidden="false" customHeight="false" outlineLevel="0" collapsed="false">
      <c r="A661" s="4"/>
      <c r="B661" s="4"/>
      <c r="C661" s="4"/>
      <c r="D661" s="90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</row>
    <row r="662" customFormat="false" ht="12.75" hidden="false" customHeight="false" outlineLevel="0" collapsed="false">
      <c r="A662" s="4"/>
      <c r="B662" s="4"/>
      <c r="C662" s="4"/>
      <c r="D662" s="90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</row>
    <row r="663" customFormat="false" ht="12.75" hidden="false" customHeight="false" outlineLevel="0" collapsed="false">
      <c r="A663" s="4"/>
      <c r="B663" s="4"/>
      <c r="C663" s="4"/>
      <c r="D663" s="90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</row>
    <row r="664" customFormat="false" ht="12.75" hidden="false" customHeight="false" outlineLevel="0" collapsed="false">
      <c r="A664" s="4"/>
      <c r="B664" s="4"/>
      <c r="C664" s="4"/>
      <c r="D664" s="90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</row>
    <row r="665" customFormat="false" ht="12.75" hidden="false" customHeight="false" outlineLevel="0" collapsed="false">
      <c r="A665" s="4"/>
      <c r="B665" s="4"/>
      <c r="C665" s="4"/>
      <c r="D665" s="90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</row>
    <row r="666" customFormat="false" ht="12.75" hidden="false" customHeight="false" outlineLevel="0" collapsed="false">
      <c r="A666" s="4"/>
      <c r="B666" s="4"/>
      <c r="C666" s="4"/>
      <c r="D666" s="90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</row>
    <row r="667" customFormat="false" ht="12.75" hidden="false" customHeight="false" outlineLevel="0" collapsed="false">
      <c r="A667" s="4"/>
      <c r="B667" s="4"/>
      <c r="C667" s="4"/>
      <c r="D667" s="90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</row>
    <row r="668" customFormat="false" ht="12.75" hidden="false" customHeight="false" outlineLevel="0" collapsed="false">
      <c r="A668" s="4"/>
      <c r="B668" s="4"/>
      <c r="C668" s="4"/>
      <c r="D668" s="90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</row>
    <row r="669" customFormat="false" ht="12.75" hidden="false" customHeight="false" outlineLevel="0" collapsed="false">
      <c r="A669" s="4"/>
      <c r="B669" s="4"/>
      <c r="C669" s="4"/>
      <c r="D669" s="90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</row>
    <row r="670" customFormat="false" ht="12.75" hidden="false" customHeight="false" outlineLevel="0" collapsed="false">
      <c r="A670" s="4"/>
      <c r="B670" s="4"/>
      <c r="C670" s="4"/>
      <c r="D670" s="90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</row>
    <row r="671" customFormat="false" ht="12.75" hidden="false" customHeight="false" outlineLevel="0" collapsed="false">
      <c r="A671" s="4"/>
      <c r="B671" s="4"/>
      <c r="C671" s="4"/>
      <c r="D671" s="90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</row>
    <row r="672" customFormat="false" ht="12.75" hidden="false" customHeight="false" outlineLevel="0" collapsed="false">
      <c r="A672" s="4"/>
      <c r="B672" s="4"/>
      <c r="C672" s="4"/>
      <c r="D672" s="90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</row>
    <row r="673" customFormat="false" ht="12.75" hidden="false" customHeight="false" outlineLevel="0" collapsed="false">
      <c r="A673" s="4"/>
      <c r="B673" s="4"/>
      <c r="C673" s="4"/>
      <c r="D673" s="90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</row>
    <row r="674" customFormat="false" ht="12.75" hidden="false" customHeight="false" outlineLevel="0" collapsed="false">
      <c r="A674" s="4"/>
      <c r="B674" s="4"/>
      <c r="C674" s="4"/>
      <c r="D674" s="90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</row>
    <row r="675" customFormat="false" ht="12.75" hidden="false" customHeight="false" outlineLevel="0" collapsed="false">
      <c r="A675" s="4"/>
      <c r="B675" s="4"/>
      <c r="C675" s="4"/>
      <c r="D675" s="90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</row>
    <row r="676" customFormat="false" ht="12.75" hidden="false" customHeight="false" outlineLevel="0" collapsed="false">
      <c r="A676" s="4"/>
      <c r="B676" s="4"/>
      <c r="C676" s="4"/>
      <c r="D676" s="90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</row>
    <row r="677" customFormat="false" ht="12.75" hidden="false" customHeight="false" outlineLevel="0" collapsed="false">
      <c r="A677" s="4"/>
      <c r="B677" s="4"/>
      <c r="C677" s="4"/>
      <c r="D677" s="90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</row>
    <row r="678" customFormat="false" ht="12.75" hidden="false" customHeight="false" outlineLevel="0" collapsed="false">
      <c r="A678" s="4"/>
      <c r="B678" s="4"/>
      <c r="C678" s="4"/>
      <c r="D678" s="90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</row>
    <row r="679" customFormat="false" ht="12.75" hidden="false" customHeight="false" outlineLevel="0" collapsed="false">
      <c r="A679" s="4"/>
      <c r="B679" s="4"/>
      <c r="C679" s="4"/>
      <c r="D679" s="90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</row>
    <row r="680" customFormat="false" ht="12.75" hidden="false" customHeight="false" outlineLevel="0" collapsed="false">
      <c r="A680" s="4"/>
      <c r="B680" s="4"/>
      <c r="C680" s="4"/>
      <c r="D680" s="90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</row>
    <row r="681" customFormat="false" ht="12.75" hidden="false" customHeight="false" outlineLevel="0" collapsed="false">
      <c r="A681" s="4"/>
      <c r="B681" s="4"/>
      <c r="C681" s="4"/>
      <c r="D681" s="90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</row>
    <row r="682" customFormat="false" ht="12.75" hidden="false" customHeight="false" outlineLevel="0" collapsed="false">
      <c r="A682" s="4"/>
      <c r="B682" s="4"/>
      <c r="C682" s="4"/>
      <c r="D682" s="90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</row>
    <row r="683" customFormat="false" ht="12.75" hidden="false" customHeight="false" outlineLevel="0" collapsed="false">
      <c r="A683" s="4"/>
      <c r="B683" s="4"/>
      <c r="C683" s="4"/>
      <c r="D683" s="90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</row>
    <row r="684" customFormat="false" ht="12.75" hidden="false" customHeight="false" outlineLevel="0" collapsed="false">
      <c r="A684" s="4"/>
      <c r="B684" s="4"/>
      <c r="C684" s="4"/>
      <c r="D684" s="90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</row>
    <row r="685" customFormat="false" ht="12.75" hidden="false" customHeight="false" outlineLevel="0" collapsed="false">
      <c r="A685" s="4"/>
      <c r="B685" s="4"/>
      <c r="C685" s="4"/>
      <c r="D685" s="90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</row>
    <row r="686" customFormat="false" ht="12.75" hidden="false" customHeight="false" outlineLevel="0" collapsed="false">
      <c r="A686" s="4"/>
      <c r="B686" s="4"/>
      <c r="C686" s="4"/>
      <c r="D686" s="90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</row>
    <row r="687" customFormat="false" ht="12.75" hidden="false" customHeight="false" outlineLevel="0" collapsed="false">
      <c r="A687" s="4"/>
      <c r="B687" s="4"/>
      <c r="C687" s="4"/>
      <c r="D687" s="90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</row>
    <row r="688" customFormat="false" ht="12.75" hidden="false" customHeight="false" outlineLevel="0" collapsed="false">
      <c r="A688" s="4"/>
      <c r="B688" s="4"/>
      <c r="C688" s="4"/>
      <c r="D688" s="90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</row>
    <row r="689" customFormat="false" ht="12.75" hidden="false" customHeight="false" outlineLevel="0" collapsed="false">
      <c r="A689" s="4"/>
      <c r="B689" s="4"/>
      <c r="C689" s="4"/>
      <c r="D689" s="90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</row>
    <row r="690" customFormat="false" ht="12.75" hidden="false" customHeight="false" outlineLevel="0" collapsed="false">
      <c r="A690" s="4"/>
      <c r="B690" s="4"/>
      <c r="C690" s="4"/>
      <c r="D690" s="90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</row>
    <row r="691" customFormat="false" ht="12.75" hidden="false" customHeight="false" outlineLevel="0" collapsed="false">
      <c r="A691" s="4"/>
      <c r="B691" s="4"/>
      <c r="C691" s="4"/>
      <c r="D691" s="90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</row>
    <row r="692" customFormat="false" ht="12.75" hidden="false" customHeight="false" outlineLevel="0" collapsed="false">
      <c r="A692" s="4"/>
      <c r="B692" s="4"/>
      <c r="C692" s="4"/>
      <c r="D692" s="90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</row>
    <row r="693" customFormat="false" ht="12.75" hidden="false" customHeight="false" outlineLevel="0" collapsed="false">
      <c r="A693" s="4"/>
      <c r="B693" s="4"/>
      <c r="C693" s="4"/>
      <c r="D693" s="90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</row>
    <row r="694" customFormat="false" ht="12.75" hidden="false" customHeight="false" outlineLevel="0" collapsed="false">
      <c r="A694" s="4"/>
      <c r="B694" s="4"/>
      <c r="C694" s="4"/>
      <c r="D694" s="90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</row>
    <row r="695" customFormat="false" ht="12.75" hidden="false" customHeight="false" outlineLevel="0" collapsed="false">
      <c r="A695" s="4"/>
      <c r="B695" s="4"/>
      <c r="C695" s="4"/>
      <c r="D695" s="90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</row>
    <row r="696" customFormat="false" ht="12.75" hidden="false" customHeight="false" outlineLevel="0" collapsed="false">
      <c r="A696" s="4"/>
      <c r="B696" s="4"/>
      <c r="C696" s="4"/>
      <c r="D696" s="90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</row>
    <row r="697" customFormat="false" ht="12.75" hidden="false" customHeight="false" outlineLevel="0" collapsed="false">
      <c r="A697" s="4"/>
      <c r="B697" s="4"/>
      <c r="C697" s="4"/>
      <c r="D697" s="90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</row>
    <row r="698" customFormat="false" ht="12.75" hidden="false" customHeight="false" outlineLevel="0" collapsed="false">
      <c r="A698" s="4"/>
      <c r="B698" s="4"/>
      <c r="C698" s="4"/>
      <c r="D698" s="90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</row>
    <row r="699" customFormat="false" ht="12.75" hidden="false" customHeight="false" outlineLevel="0" collapsed="false">
      <c r="A699" s="4"/>
      <c r="B699" s="4"/>
      <c r="C699" s="4"/>
      <c r="D699" s="90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</row>
    <row r="700" customFormat="false" ht="12.75" hidden="false" customHeight="false" outlineLevel="0" collapsed="false">
      <c r="A700" s="4"/>
      <c r="B700" s="4"/>
      <c r="C700" s="4"/>
      <c r="D700" s="90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</row>
    <row r="701" customFormat="false" ht="12.75" hidden="false" customHeight="false" outlineLevel="0" collapsed="false">
      <c r="A701" s="4"/>
      <c r="B701" s="4"/>
      <c r="C701" s="4"/>
      <c r="D701" s="90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</row>
    <row r="702" customFormat="false" ht="12.75" hidden="false" customHeight="false" outlineLevel="0" collapsed="false">
      <c r="A702" s="4"/>
      <c r="B702" s="4"/>
      <c r="C702" s="4"/>
      <c r="D702" s="90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</row>
    <row r="703" customFormat="false" ht="12.75" hidden="false" customHeight="false" outlineLevel="0" collapsed="false">
      <c r="A703" s="4"/>
      <c r="B703" s="4"/>
      <c r="C703" s="4"/>
      <c r="D703" s="90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</row>
    <row r="704" customFormat="false" ht="12.75" hidden="false" customHeight="false" outlineLevel="0" collapsed="false">
      <c r="A704" s="4"/>
      <c r="B704" s="4"/>
      <c r="C704" s="4"/>
      <c r="D704" s="90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</row>
    <row r="705" customFormat="false" ht="12.75" hidden="false" customHeight="false" outlineLevel="0" collapsed="false">
      <c r="A705" s="4"/>
      <c r="B705" s="4"/>
      <c r="C705" s="4"/>
      <c r="D705" s="90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</row>
    <row r="706" customFormat="false" ht="12.75" hidden="false" customHeight="false" outlineLevel="0" collapsed="false">
      <c r="A706" s="4"/>
      <c r="B706" s="4"/>
      <c r="C706" s="4"/>
      <c r="D706" s="90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</row>
    <row r="707" customFormat="false" ht="12.75" hidden="false" customHeight="false" outlineLevel="0" collapsed="false">
      <c r="A707" s="4"/>
      <c r="B707" s="4"/>
      <c r="C707" s="4"/>
      <c r="D707" s="90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</row>
    <row r="708" customFormat="false" ht="12.75" hidden="false" customHeight="false" outlineLevel="0" collapsed="false">
      <c r="A708" s="4"/>
      <c r="B708" s="4"/>
      <c r="C708" s="4"/>
      <c r="D708" s="90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</row>
    <row r="709" customFormat="false" ht="12.75" hidden="false" customHeight="false" outlineLevel="0" collapsed="false">
      <c r="A709" s="4"/>
      <c r="B709" s="4"/>
      <c r="C709" s="4"/>
      <c r="D709" s="90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</row>
    <row r="710" customFormat="false" ht="12.75" hidden="false" customHeight="false" outlineLevel="0" collapsed="false">
      <c r="A710" s="4"/>
      <c r="B710" s="4"/>
      <c r="C710" s="4"/>
      <c r="D710" s="90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</row>
    <row r="711" customFormat="false" ht="12.75" hidden="false" customHeight="false" outlineLevel="0" collapsed="false">
      <c r="A711" s="4"/>
      <c r="B711" s="4"/>
      <c r="C711" s="4"/>
      <c r="D711" s="90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</row>
    <row r="712" customFormat="false" ht="12.75" hidden="false" customHeight="false" outlineLevel="0" collapsed="false">
      <c r="A712" s="4"/>
      <c r="B712" s="4"/>
      <c r="C712" s="4"/>
      <c r="D712" s="90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</row>
    <row r="713" customFormat="false" ht="12.75" hidden="false" customHeight="false" outlineLevel="0" collapsed="false">
      <c r="A713" s="4"/>
      <c r="B713" s="4"/>
      <c r="C713" s="4"/>
      <c r="D713" s="90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</row>
    <row r="714" customFormat="false" ht="12.75" hidden="false" customHeight="false" outlineLevel="0" collapsed="false">
      <c r="A714" s="4"/>
      <c r="B714" s="4"/>
      <c r="C714" s="4"/>
      <c r="D714" s="90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</row>
    <row r="715" customFormat="false" ht="12.75" hidden="false" customHeight="false" outlineLevel="0" collapsed="false">
      <c r="A715" s="4"/>
      <c r="B715" s="4"/>
      <c r="C715" s="4"/>
      <c r="D715" s="90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</row>
    <row r="716" customFormat="false" ht="12.75" hidden="false" customHeight="false" outlineLevel="0" collapsed="false">
      <c r="A716" s="4"/>
      <c r="B716" s="4"/>
      <c r="C716" s="4"/>
      <c r="D716" s="90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</row>
    <row r="717" customFormat="false" ht="12.75" hidden="false" customHeight="false" outlineLevel="0" collapsed="false">
      <c r="A717" s="4"/>
      <c r="B717" s="4"/>
      <c r="C717" s="4"/>
      <c r="D717" s="90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</row>
    <row r="718" customFormat="false" ht="12.75" hidden="false" customHeight="false" outlineLevel="0" collapsed="false">
      <c r="A718" s="4"/>
      <c r="B718" s="4"/>
      <c r="C718" s="4"/>
      <c r="D718" s="90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</row>
    <row r="719" customFormat="false" ht="12.75" hidden="false" customHeight="false" outlineLevel="0" collapsed="false">
      <c r="A719" s="4"/>
      <c r="B719" s="4"/>
      <c r="C719" s="4"/>
      <c r="D719" s="90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</row>
    <row r="720" customFormat="false" ht="12.75" hidden="false" customHeight="false" outlineLevel="0" collapsed="false">
      <c r="A720" s="4"/>
      <c r="B720" s="4"/>
      <c r="C720" s="4"/>
      <c r="D720" s="90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</row>
    <row r="721" customFormat="false" ht="12.75" hidden="false" customHeight="false" outlineLevel="0" collapsed="false">
      <c r="A721" s="4"/>
      <c r="B721" s="4"/>
      <c r="C721" s="4"/>
      <c r="D721" s="90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</row>
    <row r="722" customFormat="false" ht="12.75" hidden="false" customHeight="false" outlineLevel="0" collapsed="false">
      <c r="A722" s="4"/>
      <c r="B722" s="4"/>
      <c r="C722" s="4"/>
      <c r="D722" s="90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</row>
    <row r="723" customFormat="false" ht="12.75" hidden="false" customHeight="false" outlineLevel="0" collapsed="false">
      <c r="A723" s="4"/>
      <c r="B723" s="4"/>
      <c r="C723" s="4"/>
      <c r="D723" s="90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</row>
    <row r="724" customFormat="false" ht="12.75" hidden="false" customHeight="false" outlineLevel="0" collapsed="false">
      <c r="A724" s="4"/>
      <c r="B724" s="4"/>
      <c r="C724" s="4"/>
      <c r="D724" s="90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</row>
    <row r="725" customFormat="false" ht="12.75" hidden="false" customHeight="false" outlineLevel="0" collapsed="false">
      <c r="A725" s="4"/>
      <c r="B725" s="4"/>
      <c r="C725" s="4"/>
      <c r="D725" s="90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</row>
    <row r="726" customFormat="false" ht="12.75" hidden="false" customHeight="false" outlineLevel="0" collapsed="false">
      <c r="A726" s="4"/>
      <c r="B726" s="4"/>
      <c r="C726" s="4"/>
      <c r="D726" s="90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</row>
    <row r="727" customFormat="false" ht="12.75" hidden="false" customHeight="false" outlineLevel="0" collapsed="false">
      <c r="A727" s="4"/>
      <c r="B727" s="4"/>
      <c r="C727" s="4"/>
      <c r="D727" s="90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</row>
    <row r="728" customFormat="false" ht="12.75" hidden="false" customHeight="false" outlineLevel="0" collapsed="false">
      <c r="A728" s="4"/>
      <c r="B728" s="4"/>
      <c r="C728" s="4"/>
      <c r="D728" s="90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</row>
    <row r="729" customFormat="false" ht="12.75" hidden="false" customHeight="false" outlineLevel="0" collapsed="false">
      <c r="A729" s="4"/>
      <c r="B729" s="4"/>
      <c r="C729" s="4"/>
      <c r="D729" s="90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</row>
    <row r="730" customFormat="false" ht="12.75" hidden="false" customHeight="false" outlineLevel="0" collapsed="false">
      <c r="A730" s="4"/>
      <c r="B730" s="4"/>
      <c r="C730" s="4"/>
      <c r="D730" s="90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</row>
    <row r="731" customFormat="false" ht="12.75" hidden="false" customHeight="false" outlineLevel="0" collapsed="false">
      <c r="A731" s="4"/>
      <c r="B731" s="4"/>
      <c r="C731" s="4"/>
      <c r="D731" s="90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</row>
    <row r="732" customFormat="false" ht="12.75" hidden="false" customHeight="false" outlineLevel="0" collapsed="false">
      <c r="A732" s="4"/>
      <c r="B732" s="4"/>
      <c r="C732" s="4"/>
      <c r="D732" s="90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</row>
    <row r="733" customFormat="false" ht="12.75" hidden="false" customHeight="false" outlineLevel="0" collapsed="false">
      <c r="A733" s="4"/>
      <c r="B733" s="4"/>
      <c r="C733" s="4"/>
      <c r="D733" s="90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</row>
    <row r="734" customFormat="false" ht="12.75" hidden="false" customHeight="false" outlineLevel="0" collapsed="false">
      <c r="A734" s="4"/>
      <c r="B734" s="4"/>
      <c r="C734" s="4"/>
      <c r="D734" s="90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</row>
    <row r="735" customFormat="false" ht="12.75" hidden="false" customHeight="false" outlineLevel="0" collapsed="false">
      <c r="A735" s="4"/>
      <c r="B735" s="4"/>
      <c r="C735" s="4"/>
      <c r="D735" s="90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</row>
    <row r="736" customFormat="false" ht="12.75" hidden="false" customHeight="false" outlineLevel="0" collapsed="false">
      <c r="A736" s="4"/>
      <c r="B736" s="4"/>
      <c r="C736" s="4"/>
      <c r="D736" s="90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</row>
    <row r="737" customFormat="false" ht="12.75" hidden="false" customHeight="false" outlineLevel="0" collapsed="false">
      <c r="A737" s="4"/>
      <c r="B737" s="4"/>
      <c r="C737" s="4"/>
      <c r="D737" s="90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</row>
    <row r="738" customFormat="false" ht="12.75" hidden="false" customHeight="false" outlineLevel="0" collapsed="false">
      <c r="A738" s="4"/>
      <c r="B738" s="4"/>
      <c r="C738" s="4"/>
      <c r="D738" s="90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</row>
    <row r="739" customFormat="false" ht="12.75" hidden="false" customHeight="false" outlineLevel="0" collapsed="false">
      <c r="A739" s="4"/>
      <c r="B739" s="4"/>
      <c r="C739" s="4"/>
      <c r="D739" s="90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</row>
    <row r="740" customFormat="false" ht="12.75" hidden="false" customHeight="false" outlineLevel="0" collapsed="false">
      <c r="A740" s="4"/>
      <c r="B740" s="4"/>
      <c r="C740" s="4"/>
      <c r="D740" s="90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</row>
    <row r="741" customFormat="false" ht="12.75" hidden="false" customHeight="false" outlineLevel="0" collapsed="false">
      <c r="A741" s="4"/>
      <c r="B741" s="4"/>
      <c r="C741" s="4"/>
      <c r="D741" s="90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</row>
    <row r="742" customFormat="false" ht="12.75" hidden="false" customHeight="false" outlineLevel="0" collapsed="false">
      <c r="A742" s="4"/>
      <c r="B742" s="4"/>
      <c r="C742" s="4"/>
      <c r="D742" s="90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</row>
    <row r="743" customFormat="false" ht="12.75" hidden="false" customHeight="false" outlineLevel="0" collapsed="false">
      <c r="A743" s="4"/>
      <c r="B743" s="4"/>
      <c r="C743" s="4"/>
      <c r="D743" s="90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</row>
    <row r="744" customFormat="false" ht="12.75" hidden="false" customHeight="false" outlineLevel="0" collapsed="false">
      <c r="A744" s="4"/>
      <c r="B744" s="4"/>
      <c r="C744" s="4"/>
      <c r="D744" s="90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</row>
    <row r="745" customFormat="false" ht="12.75" hidden="false" customHeight="false" outlineLevel="0" collapsed="false">
      <c r="A745" s="4"/>
      <c r="B745" s="4"/>
      <c r="C745" s="4"/>
      <c r="D745" s="90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</row>
    <row r="746" customFormat="false" ht="12.75" hidden="false" customHeight="false" outlineLevel="0" collapsed="false">
      <c r="A746" s="4"/>
      <c r="B746" s="4"/>
      <c r="C746" s="4"/>
      <c r="D746" s="90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</row>
    <row r="747" customFormat="false" ht="12.75" hidden="false" customHeight="false" outlineLevel="0" collapsed="false">
      <c r="A747" s="4"/>
      <c r="B747" s="4"/>
      <c r="C747" s="4"/>
      <c r="D747" s="90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</row>
    <row r="748" customFormat="false" ht="12.75" hidden="false" customHeight="false" outlineLevel="0" collapsed="false">
      <c r="A748" s="4"/>
      <c r="B748" s="4"/>
      <c r="C748" s="4"/>
      <c r="D748" s="90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</row>
    <row r="749" customFormat="false" ht="12.75" hidden="false" customHeight="false" outlineLevel="0" collapsed="false">
      <c r="A749" s="4"/>
      <c r="B749" s="4"/>
      <c r="C749" s="4"/>
      <c r="D749" s="90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</row>
    <row r="750" customFormat="false" ht="12.75" hidden="false" customHeight="false" outlineLevel="0" collapsed="false">
      <c r="A750" s="4"/>
      <c r="B750" s="4"/>
      <c r="C750" s="4"/>
      <c r="D750" s="90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</row>
    <row r="751" customFormat="false" ht="12.75" hidden="false" customHeight="false" outlineLevel="0" collapsed="false">
      <c r="A751" s="4"/>
      <c r="B751" s="4"/>
      <c r="C751" s="4"/>
      <c r="D751" s="90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</row>
    <row r="752" customFormat="false" ht="12.75" hidden="false" customHeight="false" outlineLevel="0" collapsed="false">
      <c r="A752" s="4"/>
      <c r="B752" s="4"/>
      <c r="C752" s="4"/>
      <c r="D752" s="90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</row>
    <row r="753" customFormat="false" ht="12.75" hidden="false" customHeight="false" outlineLevel="0" collapsed="false">
      <c r="A753" s="4"/>
      <c r="B753" s="4"/>
      <c r="C753" s="4"/>
      <c r="D753" s="90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</row>
    <row r="754" customFormat="false" ht="12.75" hidden="false" customHeight="false" outlineLevel="0" collapsed="false">
      <c r="A754" s="4"/>
      <c r="B754" s="4"/>
      <c r="C754" s="4"/>
      <c r="D754" s="90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</row>
    <row r="755" customFormat="false" ht="12.75" hidden="false" customHeight="false" outlineLevel="0" collapsed="false">
      <c r="A755" s="4"/>
      <c r="B755" s="4"/>
      <c r="C755" s="4"/>
      <c r="D755" s="90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</row>
    <row r="756" customFormat="false" ht="12.75" hidden="false" customHeight="false" outlineLevel="0" collapsed="false">
      <c r="A756" s="4"/>
      <c r="B756" s="4"/>
      <c r="C756" s="4"/>
      <c r="D756" s="90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</row>
    <row r="757" customFormat="false" ht="12.75" hidden="false" customHeight="false" outlineLevel="0" collapsed="false">
      <c r="A757" s="4"/>
      <c r="B757" s="4"/>
      <c r="C757" s="4"/>
      <c r="D757" s="90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</row>
    <row r="758" customFormat="false" ht="12.75" hidden="false" customHeight="false" outlineLevel="0" collapsed="false">
      <c r="A758" s="4"/>
      <c r="B758" s="4"/>
      <c r="C758" s="4"/>
      <c r="D758" s="90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</row>
    <row r="759" customFormat="false" ht="12.75" hidden="false" customHeight="false" outlineLevel="0" collapsed="false">
      <c r="A759" s="4"/>
      <c r="B759" s="4"/>
      <c r="C759" s="4"/>
      <c r="D759" s="90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</row>
    <row r="760" customFormat="false" ht="12.75" hidden="false" customHeight="false" outlineLevel="0" collapsed="false">
      <c r="A760" s="4"/>
      <c r="B760" s="4"/>
      <c r="C760" s="4"/>
      <c r="D760" s="90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</row>
    <row r="761" customFormat="false" ht="12.75" hidden="false" customHeight="false" outlineLevel="0" collapsed="false">
      <c r="A761" s="4"/>
      <c r="B761" s="4"/>
      <c r="C761" s="4"/>
      <c r="D761" s="90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</row>
    <row r="762" customFormat="false" ht="12.75" hidden="false" customHeight="false" outlineLevel="0" collapsed="false">
      <c r="A762" s="4"/>
      <c r="B762" s="4"/>
      <c r="C762" s="4"/>
      <c r="D762" s="90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</row>
    <row r="763" customFormat="false" ht="12.75" hidden="false" customHeight="false" outlineLevel="0" collapsed="false">
      <c r="A763" s="4"/>
      <c r="B763" s="4"/>
      <c r="C763" s="4"/>
      <c r="D763" s="90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</row>
    <row r="764" customFormat="false" ht="12.75" hidden="false" customHeight="false" outlineLevel="0" collapsed="false">
      <c r="A764" s="4"/>
      <c r="B764" s="4"/>
      <c r="C764" s="4"/>
      <c r="D764" s="90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</row>
    <row r="765" customFormat="false" ht="12.75" hidden="false" customHeight="false" outlineLevel="0" collapsed="false">
      <c r="A765" s="4"/>
      <c r="B765" s="4"/>
      <c r="C765" s="4"/>
      <c r="D765" s="90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</row>
    <row r="766" customFormat="false" ht="12.75" hidden="false" customHeight="false" outlineLevel="0" collapsed="false">
      <c r="A766" s="4"/>
      <c r="B766" s="4"/>
      <c r="C766" s="4"/>
      <c r="D766" s="90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</row>
    <row r="767" customFormat="false" ht="12.75" hidden="false" customHeight="false" outlineLevel="0" collapsed="false">
      <c r="A767" s="4"/>
      <c r="B767" s="4"/>
      <c r="C767" s="4"/>
      <c r="D767" s="90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</row>
    <row r="768" customFormat="false" ht="12.75" hidden="false" customHeight="false" outlineLevel="0" collapsed="false">
      <c r="A768" s="4"/>
      <c r="B768" s="4"/>
      <c r="C768" s="4"/>
      <c r="D768" s="90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</row>
    <row r="769" customFormat="false" ht="12.75" hidden="false" customHeight="false" outlineLevel="0" collapsed="false">
      <c r="A769" s="4"/>
      <c r="B769" s="4"/>
      <c r="C769" s="4"/>
      <c r="D769" s="90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</row>
    <row r="770" customFormat="false" ht="12.75" hidden="false" customHeight="false" outlineLevel="0" collapsed="false">
      <c r="A770" s="4"/>
      <c r="B770" s="4"/>
      <c r="C770" s="4"/>
      <c r="D770" s="90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</row>
    <row r="771" customFormat="false" ht="12.75" hidden="false" customHeight="false" outlineLevel="0" collapsed="false">
      <c r="A771" s="4"/>
      <c r="B771" s="4"/>
      <c r="C771" s="4"/>
      <c r="D771" s="90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</row>
    <row r="772" customFormat="false" ht="12.75" hidden="false" customHeight="false" outlineLevel="0" collapsed="false">
      <c r="A772" s="4"/>
      <c r="B772" s="4"/>
      <c r="C772" s="4"/>
      <c r="D772" s="90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</row>
    <row r="773" customFormat="false" ht="12.75" hidden="false" customHeight="false" outlineLevel="0" collapsed="false">
      <c r="A773" s="4"/>
      <c r="B773" s="4"/>
      <c r="C773" s="4"/>
      <c r="D773" s="90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</row>
    <row r="774" customFormat="false" ht="12.75" hidden="false" customHeight="false" outlineLevel="0" collapsed="false">
      <c r="A774" s="4"/>
      <c r="B774" s="4"/>
      <c r="C774" s="4"/>
      <c r="D774" s="90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</row>
    <row r="775" customFormat="false" ht="12.75" hidden="false" customHeight="false" outlineLevel="0" collapsed="false">
      <c r="A775" s="4"/>
      <c r="B775" s="4"/>
      <c r="C775" s="4"/>
      <c r="D775" s="90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</row>
    <row r="776" customFormat="false" ht="12.75" hidden="false" customHeight="false" outlineLevel="0" collapsed="false">
      <c r="A776" s="4"/>
      <c r="B776" s="4"/>
      <c r="C776" s="4"/>
      <c r="D776" s="90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</row>
    <row r="777" customFormat="false" ht="12.75" hidden="false" customHeight="false" outlineLevel="0" collapsed="false">
      <c r="A777" s="4"/>
      <c r="B777" s="4"/>
      <c r="C777" s="4"/>
      <c r="D777" s="90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</row>
    <row r="778" customFormat="false" ht="12.75" hidden="false" customHeight="false" outlineLevel="0" collapsed="false">
      <c r="A778" s="4"/>
      <c r="B778" s="4"/>
      <c r="C778" s="4"/>
      <c r="D778" s="90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</row>
    <row r="779" customFormat="false" ht="12.75" hidden="false" customHeight="false" outlineLevel="0" collapsed="false">
      <c r="A779" s="4"/>
      <c r="B779" s="4"/>
      <c r="C779" s="4"/>
      <c r="D779" s="90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</row>
    <row r="780" customFormat="false" ht="12.75" hidden="false" customHeight="false" outlineLevel="0" collapsed="false">
      <c r="A780" s="4"/>
      <c r="B780" s="4"/>
      <c r="C780" s="4"/>
      <c r="D780" s="90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</row>
    <row r="781" customFormat="false" ht="12.75" hidden="false" customHeight="false" outlineLevel="0" collapsed="false">
      <c r="A781" s="4"/>
      <c r="B781" s="4"/>
      <c r="C781" s="4"/>
      <c r="D781" s="90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</row>
    <row r="782" customFormat="false" ht="12.75" hidden="false" customHeight="false" outlineLevel="0" collapsed="false">
      <c r="A782" s="4"/>
      <c r="B782" s="4"/>
      <c r="C782" s="4"/>
      <c r="D782" s="90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</row>
    <row r="783" customFormat="false" ht="12.75" hidden="false" customHeight="false" outlineLevel="0" collapsed="false">
      <c r="A783" s="4"/>
      <c r="B783" s="4"/>
      <c r="C783" s="4"/>
      <c r="D783" s="90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</row>
    <row r="784" customFormat="false" ht="12.75" hidden="false" customHeight="false" outlineLevel="0" collapsed="false">
      <c r="A784" s="4"/>
      <c r="B784" s="4"/>
      <c r="C784" s="4"/>
      <c r="D784" s="90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</row>
    <row r="785" customFormat="false" ht="12.75" hidden="false" customHeight="false" outlineLevel="0" collapsed="false">
      <c r="A785" s="4"/>
      <c r="B785" s="4"/>
      <c r="C785" s="4"/>
      <c r="D785" s="90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</row>
    <row r="786" customFormat="false" ht="12.75" hidden="false" customHeight="false" outlineLevel="0" collapsed="false">
      <c r="A786" s="4"/>
      <c r="B786" s="4"/>
      <c r="C786" s="4"/>
      <c r="D786" s="90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</row>
    <row r="787" customFormat="false" ht="12.75" hidden="false" customHeight="false" outlineLevel="0" collapsed="false">
      <c r="A787" s="4"/>
      <c r="B787" s="4"/>
      <c r="C787" s="4"/>
      <c r="D787" s="90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</row>
    <row r="788" customFormat="false" ht="12.75" hidden="false" customHeight="false" outlineLevel="0" collapsed="false">
      <c r="A788" s="4"/>
      <c r="B788" s="4"/>
      <c r="C788" s="4"/>
      <c r="D788" s="90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</row>
    <row r="789" customFormat="false" ht="12.75" hidden="false" customHeight="false" outlineLevel="0" collapsed="false">
      <c r="A789" s="4"/>
      <c r="B789" s="4"/>
      <c r="C789" s="4"/>
      <c r="D789" s="90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</row>
    <row r="790" customFormat="false" ht="12.75" hidden="false" customHeight="false" outlineLevel="0" collapsed="false">
      <c r="A790" s="4"/>
      <c r="B790" s="4"/>
      <c r="C790" s="4"/>
      <c r="D790" s="90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</row>
    <row r="791" customFormat="false" ht="12.75" hidden="false" customHeight="false" outlineLevel="0" collapsed="false">
      <c r="A791" s="4"/>
      <c r="B791" s="4"/>
      <c r="C791" s="4"/>
      <c r="D791" s="90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</row>
    <row r="792" customFormat="false" ht="12.75" hidden="false" customHeight="false" outlineLevel="0" collapsed="false">
      <c r="A792" s="4"/>
      <c r="B792" s="4"/>
      <c r="C792" s="4"/>
      <c r="D792" s="90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</row>
    <row r="793" customFormat="false" ht="12.75" hidden="false" customHeight="false" outlineLevel="0" collapsed="false">
      <c r="A793" s="4"/>
      <c r="B793" s="4"/>
      <c r="C793" s="4"/>
      <c r="D793" s="90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</row>
    <row r="794" customFormat="false" ht="12.75" hidden="false" customHeight="false" outlineLevel="0" collapsed="false">
      <c r="A794" s="4"/>
      <c r="B794" s="4"/>
      <c r="C794" s="4"/>
      <c r="D794" s="90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</row>
    <row r="795" customFormat="false" ht="12.75" hidden="false" customHeight="false" outlineLevel="0" collapsed="false">
      <c r="A795" s="4"/>
      <c r="B795" s="4"/>
      <c r="C795" s="4"/>
      <c r="D795" s="90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</row>
    <row r="796" customFormat="false" ht="12.75" hidden="false" customHeight="false" outlineLevel="0" collapsed="false">
      <c r="A796" s="4"/>
      <c r="B796" s="4"/>
      <c r="C796" s="4"/>
      <c r="D796" s="90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</row>
    <row r="797" customFormat="false" ht="12.75" hidden="false" customHeight="false" outlineLevel="0" collapsed="false">
      <c r="A797" s="4"/>
      <c r="B797" s="4"/>
      <c r="C797" s="4"/>
      <c r="D797" s="90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</row>
    <row r="798" customFormat="false" ht="12.75" hidden="false" customHeight="false" outlineLevel="0" collapsed="false">
      <c r="A798" s="4"/>
      <c r="B798" s="4"/>
      <c r="C798" s="4"/>
      <c r="D798" s="90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</row>
    <row r="799" customFormat="false" ht="12.75" hidden="false" customHeight="false" outlineLevel="0" collapsed="false">
      <c r="A799" s="4"/>
      <c r="B799" s="4"/>
      <c r="C799" s="4"/>
      <c r="D799" s="90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</row>
    <row r="800" customFormat="false" ht="12.75" hidden="false" customHeight="false" outlineLevel="0" collapsed="false">
      <c r="A800" s="4"/>
      <c r="B800" s="4"/>
      <c r="C800" s="4"/>
      <c r="D800" s="90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</row>
    <row r="801" customFormat="false" ht="12.75" hidden="false" customHeight="false" outlineLevel="0" collapsed="false">
      <c r="A801" s="4"/>
      <c r="B801" s="4"/>
      <c r="C801" s="4"/>
      <c r="D801" s="90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</row>
    <row r="802" customFormat="false" ht="12.75" hidden="false" customHeight="false" outlineLevel="0" collapsed="false">
      <c r="A802" s="4"/>
      <c r="B802" s="4"/>
      <c r="C802" s="4"/>
      <c r="D802" s="90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</row>
    <row r="803" customFormat="false" ht="12.75" hidden="false" customHeight="false" outlineLevel="0" collapsed="false">
      <c r="A803" s="4"/>
      <c r="B803" s="4"/>
      <c r="C803" s="4"/>
      <c r="D803" s="90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</row>
    <row r="804" customFormat="false" ht="12.75" hidden="false" customHeight="false" outlineLevel="0" collapsed="false">
      <c r="A804" s="4"/>
      <c r="B804" s="4"/>
      <c r="C804" s="4"/>
      <c r="D804" s="90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</row>
    <row r="805" customFormat="false" ht="12.75" hidden="false" customHeight="false" outlineLevel="0" collapsed="false">
      <c r="A805" s="4"/>
      <c r="B805" s="4"/>
      <c r="C805" s="4"/>
      <c r="D805" s="90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</row>
    <row r="806" customFormat="false" ht="12.75" hidden="false" customHeight="false" outlineLevel="0" collapsed="false">
      <c r="A806" s="4"/>
      <c r="B806" s="4"/>
      <c r="C806" s="4"/>
      <c r="D806" s="90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</row>
    <row r="807" customFormat="false" ht="12.75" hidden="false" customHeight="false" outlineLevel="0" collapsed="false">
      <c r="A807" s="4"/>
      <c r="B807" s="4"/>
      <c r="C807" s="4"/>
      <c r="D807" s="90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</row>
    <row r="808" customFormat="false" ht="12.75" hidden="false" customHeight="false" outlineLevel="0" collapsed="false">
      <c r="A808" s="4"/>
      <c r="B808" s="4"/>
      <c r="C808" s="4"/>
      <c r="D808" s="90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</row>
    <row r="809" customFormat="false" ht="12.75" hidden="false" customHeight="false" outlineLevel="0" collapsed="false">
      <c r="A809" s="4"/>
      <c r="B809" s="4"/>
      <c r="C809" s="4"/>
      <c r="D809" s="90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</row>
    <row r="810" customFormat="false" ht="12.75" hidden="false" customHeight="false" outlineLevel="0" collapsed="false">
      <c r="A810" s="4"/>
      <c r="B810" s="4"/>
      <c r="C810" s="4"/>
      <c r="D810" s="90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</row>
    <row r="811" customFormat="false" ht="12.75" hidden="false" customHeight="false" outlineLevel="0" collapsed="false">
      <c r="A811" s="4"/>
      <c r="B811" s="4"/>
      <c r="C811" s="4"/>
      <c r="D811" s="90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</row>
    <row r="812" customFormat="false" ht="12.75" hidden="false" customHeight="false" outlineLevel="0" collapsed="false">
      <c r="A812" s="4"/>
      <c r="B812" s="4"/>
      <c r="C812" s="4"/>
      <c r="D812" s="90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</row>
    <row r="813" customFormat="false" ht="12.75" hidden="false" customHeight="false" outlineLevel="0" collapsed="false">
      <c r="A813" s="4"/>
      <c r="B813" s="4"/>
      <c r="C813" s="4"/>
      <c r="D813" s="90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</row>
    <row r="814" customFormat="false" ht="12.75" hidden="false" customHeight="false" outlineLevel="0" collapsed="false">
      <c r="A814" s="4"/>
      <c r="B814" s="4"/>
      <c r="C814" s="4"/>
      <c r="D814" s="90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</row>
    <row r="815" customFormat="false" ht="12.75" hidden="false" customHeight="false" outlineLevel="0" collapsed="false">
      <c r="A815" s="4"/>
      <c r="B815" s="4"/>
      <c r="C815" s="4"/>
      <c r="D815" s="90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</row>
    <row r="816" customFormat="false" ht="12.75" hidden="false" customHeight="false" outlineLevel="0" collapsed="false">
      <c r="A816" s="4"/>
      <c r="B816" s="4"/>
      <c r="C816" s="4"/>
      <c r="D816" s="90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</row>
    <row r="817" customFormat="false" ht="12.75" hidden="false" customHeight="false" outlineLevel="0" collapsed="false">
      <c r="A817" s="4"/>
      <c r="B817" s="4"/>
      <c r="C817" s="4"/>
      <c r="D817" s="90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</row>
    <row r="818" customFormat="false" ht="12.75" hidden="false" customHeight="false" outlineLevel="0" collapsed="false">
      <c r="A818" s="4"/>
      <c r="B818" s="4"/>
      <c r="C818" s="4"/>
      <c r="D818" s="90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</row>
    <row r="819" customFormat="false" ht="12.75" hidden="false" customHeight="false" outlineLevel="0" collapsed="false">
      <c r="A819" s="4"/>
      <c r="B819" s="4"/>
      <c r="C819" s="4"/>
      <c r="D819" s="90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</row>
    <row r="820" customFormat="false" ht="12.75" hidden="false" customHeight="false" outlineLevel="0" collapsed="false">
      <c r="A820" s="4"/>
      <c r="B820" s="4"/>
      <c r="C820" s="4"/>
      <c r="D820" s="90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</row>
    <row r="821" customFormat="false" ht="12.75" hidden="false" customHeight="false" outlineLevel="0" collapsed="false">
      <c r="A821" s="4"/>
      <c r="B821" s="4"/>
      <c r="C821" s="4"/>
      <c r="D821" s="90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</row>
    <row r="822" customFormat="false" ht="12.75" hidden="false" customHeight="false" outlineLevel="0" collapsed="false">
      <c r="A822" s="4"/>
      <c r="B822" s="4"/>
      <c r="C822" s="4"/>
      <c r="D822" s="90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</row>
    <row r="823" customFormat="false" ht="12.75" hidden="false" customHeight="false" outlineLevel="0" collapsed="false">
      <c r="A823" s="4"/>
      <c r="B823" s="4"/>
      <c r="C823" s="4"/>
      <c r="D823" s="90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</row>
    <row r="824" customFormat="false" ht="12.75" hidden="false" customHeight="false" outlineLevel="0" collapsed="false">
      <c r="A824" s="4"/>
      <c r="B824" s="4"/>
      <c r="C824" s="4"/>
      <c r="D824" s="90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</row>
    <row r="825" customFormat="false" ht="12.75" hidden="false" customHeight="false" outlineLevel="0" collapsed="false">
      <c r="A825" s="4"/>
      <c r="B825" s="4"/>
      <c r="C825" s="4"/>
      <c r="D825" s="90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</row>
    <row r="826" customFormat="false" ht="12.75" hidden="false" customHeight="false" outlineLevel="0" collapsed="false">
      <c r="A826" s="4"/>
      <c r="B826" s="4"/>
      <c r="C826" s="4"/>
      <c r="D826" s="90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</row>
    <row r="827" customFormat="false" ht="12.75" hidden="false" customHeight="false" outlineLevel="0" collapsed="false">
      <c r="A827" s="4"/>
      <c r="B827" s="4"/>
      <c r="C827" s="4"/>
      <c r="D827" s="90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</row>
    <row r="828" customFormat="false" ht="12.75" hidden="false" customHeight="false" outlineLevel="0" collapsed="false">
      <c r="A828" s="4"/>
      <c r="B828" s="4"/>
      <c r="C828" s="4"/>
      <c r="D828" s="90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</row>
    <row r="829" customFormat="false" ht="12.75" hidden="false" customHeight="false" outlineLevel="0" collapsed="false">
      <c r="A829" s="4"/>
      <c r="B829" s="4"/>
      <c r="C829" s="4"/>
      <c r="D829" s="90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</row>
    <row r="830" customFormat="false" ht="12.75" hidden="false" customHeight="false" outlineLevel="0" collapsed="false">
      <c r="A830" s="4"/>
      <c r="B830" s="4"/>
      <c r="C830" s="4"/>
      <c r="D830" s="90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</row>
    <row r="831" customFormat="false" ht="12.75" hidden="false" customHeight="false" outlineLevel="0" collapsed="false">
      <c r="A831" s="4"/>
      <c r="B831" s="4"/>
      <c r="C831" s="4"/>
      <c r="D831" s="90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</row>
    <row r="832" customFormat="false" ht="12.75" hidden="false" customHeight="false" outlineLevel="0" collapsed="false">
      <c r="A832" s="4"/>
      <c r="B832" s="4"/>
      <c r="C832" s="4"/>
      <c r="D832" s="90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</row>
    <row r="833" customFormat="false" ht="12.75" hidden="false" customHeight="false" outlineLevel="0" collapsed="false">
      <c r="A833" s="4"/>
      <c r="B833" s="4"/>
      <c r="C833" s="4"/>
      <c r="D833" s="90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</row>
    <row r="834" customFormat="false" ht="12.75" hidden="false" customHeight="false" outlineLevel="0" collapsed="false">
      <c r="A834" s="4"/>
      <c r="B834" s="4"/>
      <c r="C834" s="4"/>
      <c r="D834" s="90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</row>
    <row r="835" customFormat="false" ht="12.75" hidden="false" customHeight="false" outlineLevel="0" collapsed="false">
      <c r="A835" s="4"/>
      <c r="B835" s="4"/>
      <c r="C835" s="4"/>
      <c r="D835" s="90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</row>
    <row r="836" customFormat="false" ht="12.75" hidden="false" customHeight="false" outlineLevel="0" collapsed="false">
      <c r="A836" s="4"/>
      <c r="B836" s="4"/>
      <c r="C836" s="4"/>
      <c r="D836" s="90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</row>
    <row r="837" customFormat="false" ht="12.75" hidden="false" customHeight="false" outlineLevel="0" collapsed="false">
      <c r="A837" s="4"/>
      <c r="B837" s="4"/>
      <c r="C837" s="4"/>
      <c r="D837" s="90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</row>
    <row r="838" customFormat="false" ht="12.75" hidden="false" customHeight="false" outlineLevel="0" collapsed="false">
      <c r="A838" s="4"/>
      <c r="B838" s="4"/>
      <c r="C838" s="4"/>
      <c r="D838" s="90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</row>
    <row r="839" customFormat="false" ht="12.75" hidden="false" customHeight="false" outlineLevel="0" collapsed="false">
      <c r="A839" s="4"/>
      <c r="B839" s="4"/>
      <c r="C839" s="4"/>
      <c r="D839" s="90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</row>
    <row r="840" customFormat="false" ht="12.75" hidden="false" customHeight="false" outlineLevel="0" collapsed="false">
      <c r="A840" s="4"/>
      <c r="B840" s="4"/>
      <c r="C840" s="4"/>
      <c r="D840" s="90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</row>
    <row r="841" customFormat="false" ht="12.75" hidden="false" customHeight="false" outlineLevel="0" collapsed="false">
      <c r="A841" s="4"/>
      <c r="B841" s="4"/>
      <c r="C841" s="4"/>
      <c r="D841" s="90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</row>
    <row r="842" customFormat="false" ht="12.75" hidden="false" customHeight="false" outlineLevel="0" collapsed="false">
      <c r="A842" s="4"/>
      <c r="B842" s="4"/>
      <c r="C842" s="4"/>
      <c r="D842" s="90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</row>
    <row r="843" customFormat="false" ht="12.75" hidden="false" customHeight="false" outlineLevel="0" collapsed="false">
      <c r="A843" s="4"/>
      <c r="B843" s="4"/>
      <c r="C843" s="4"/>
      <c r="D843" s="90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</row>
    <row r="844" customFormat="false" ht="12.75" hidden="false" customHeight="false" outlineLevel="0" collapsed="false">
      <c r="A844" s="4"/>
      <c r="B844" s="4"/>
      <c r="C844" s="4"/>
      <c r="D844" s="90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</row>
    <row r="845" customFormat="false" ht="12.75" hidden="false" customHeight="false" outlineLevel="0" collapsed="false">
      <c r="A845" s="4"/>
      <c r="B845" s="4"/>
      <c r="C845" s="4"/>
      <c r="D845" s="90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</row>
    <row r="846" customFormat="false" ht="12.75" hidden="false" customHeight="false" outlineLevel="0" collapsed="false">
      <c r="A846" s="4"/>
      <c r="B846" s="4"/>
      <c r="C846" s="4"/>
      <c r="D846" s="90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</row>
    <row r="847" customFormat="false" ht="12.75" hidden="false" customHeight="false" outlineLevel="0" collapsed="false">
      <c r="A847" s="4"/>
      <c r="B847" s="4"/>
      <c r="C847" s="4"/>
      <c r="D847" s="90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</row>
    <row r="848" customFormat="false" ht="12.75" hidden="false" customHeight="false" outlineLevel="0" collapsed="false">
      <c r="A848" s="4"/>
      <c r="B848" s="4"/>
      <c r="C848" s="4"/>
      <c r="D848" s="90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</row>
    <row r="849" customFormat="false" ht="12.75" hidden="false" customHeight="false" outlineLevel="0" collapsed="false">
      <c r="A849" s="4"/>
      <c r="B849" s="4"/>
      <c r="C849" s="4"/>
      <c r="D849" s="90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</row>
    <row r="850" customFormat="false" ht="12.75" hidden="false" customHeight="false" outlineLevel="0" collapsed="false">
      <c r="A850" s="4"/>
      <c r="B850" s="4"/>
      <c r="C850" s="4"/>
      <c r="D850" s="90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</row>
    <row r="851" customFormat="false" ht="12.75" hidden="false" customHeight="false" outlineLevel="0" collapsed="false">
      <c r="A851" s="4"/>
      <c r="B851" s="4"/>
      <c r="C851" s="4"/>
      <c r="D851" s="90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</row>
    <row r="852" customFormat="false" ht="12.75" hidden="false" customHeight="false" outlineLevel="0" collapsed="false">
      <c r="A852" s="4"/>
      <c r="B852" s="4"/>
      <c r="C852" s="4"/>
      <c r="D852" s="90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</row>
    <row r="853" customFormat="false" ht="12.75" hidden="false" customHeight="false" outlineLevel="0" collapsed="false">
      <c r="A853" s="4"/>
      <c r="B853" s="4"/>
      <c r="C853" s="4"/>
      <c r="D853" s="90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</row>
    <row r="854" customFormat="false" ht="12.75" hidden="false" customHeight="false" outlineLevel="0" collapsed="false">
      <c r="A854" s="4"/>
      <c r="B854" s="4"/>
      <c r="C854" s="4"/>
      <c r="D854" s="90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</row>
    <row r="855" customFormat="false" ht="12.75" hidden="false" customHeight="false" outlineLevel="0" collapsed="false">
      <c r="A855" s="4"/>
      <c r="B855" s="4"/>
      <c r="C855" s="4"/>
      <c r="D855" s="90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</row>
    <row r="856" customFormat="false" ht="12.75" hidden="false" customHeight="false" outlineLevel="0" collapsed="false">
      <c r="A856" s="4"/>
      <c r="B856" s="4"/>
      <c r="C856" s="4"/>
      <c r="D856" s="90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</row>
    <row r="857" customFormat="false" ht="12.75" hidden="false" customHeight="false" outlineLevel="0" collapsed="false">
      <c r="A857" s="4"/>
      <c r="B857" s="4"/>
      <c r="C857" s="4"/>
      <c r="D857" s="90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</row>
    <row r="858" customFormat="false" ht="12.75" hidden="false" customHeight="false" outlineLevel="0" collapsed="false">
      <c r="A858" s="4"/>
      <c r="B858" s="4"/>
      <c r="C858" s="4"/>
      <c r="D858" s="90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</row>
    <row r="859" customFormat="false" ht="12.75" hidden="false" customHeight="false" outlineLevel="0" collapsed="false">
      <c r="A859" s="4"/>
      <c r="B859" s="4"/>
      <c r="C859" s="4"/>
      <c r="D859" s="90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</row>
    <row r="860" customFormat="false" ht="12.75" hidden="false" customHeight="false" outlineLevel="0" collapsed="false">
      <c r="A860" s="4"/>
      <c r="B860" s="4"/>
      <c r="C860" s="4"/>
      <c r="D860" s="90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</row>
    <row r="861" customFormat="false" ht="12.75" hidden="false" customHeight="false" outlineLevel="0" collapsed="false">
      <c r="A861" s="4"/>
      <c r="B861" s="4"/>
      <c r="C861" s="4"/>
      <c r="D861" s="90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</row>
    <row r="862" customFormat="false" ht="12.75" hidden="false" customHeight="false" outlineLevel="0" collapsed="false">
      <c r="A862" s="4"/>
      <c r="B862" s="4"/>
      <c r="C862" s="4"/>
      <c r="D862" s="90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</row>
    <row r="863" customFormat="false" ht="12.75" hidden="false" customHeight="false" outlineLevel="0" collapsed="false">
      <c r="A863" s="4"/>
      <c r="B863" s="4"/>
      <c r="C863" s="4"/>
      <c r="D863" s="90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</row>
    <row r="864" customFormat="false" ht="12.75" hidden="false" customHeight="false" outlineLevel="0" collapsed="false">
      <c r="A864" s="4"/>
      <c r="B864" s="4"/>
      <c r="C864" s="4"/>
      <c r="D864" s="90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</row>
    <row r="865" customFormat="false" ht="12.75" hidden="false" customHeight="false" outlineLevel="0" collapsed="false">
      <c r="A865" s="4"/>
      <c r="B865" s="4"/>
      <c r="C865" s="4"/>
      <c r="D865" s="90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</row>
    <row r="866" customFormat="false" ht="12.75" hidden="false" customHeight="false" outlineLevel="0" collapsed="false">
      <c r="A866" s="4"/>
      <c r="B866" s="4"/>
      <c r="C866" s="4"/>
      <c r="D866" s="90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</row>
    <row r="867" customFormat="false" ht="12.75" hidden="false" customHeight="false" outlineLevel="0" collapsed="false">
      <c r="A867" s="4"/>
      <c r="B867" s="4"/>
      <c r="C867" s="4"/>
      <c r="D867" s="90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</row>
    <row r="868" customFormat="false" ht="12.75" hidden="false" customHeight="false" outlineLevel="0" collapsed="false">
      <c r="A868" s="4"/>
      <c r="B868" s="4"/>
      <c r="C868" s="4"/>
      <c r="D868" s="90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</row>
    <row r="869" customFormat="false" ht="12.75" hidden="false" customHeight="false" outlineLevel="0" collapsed="false">
      <c r="A869" s="4"/>
      <c r="B869" s="4"/>
      <c r="C869" s="4"/>
      <c r="D869" s="90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</row>
    <row r="870" customFormat="false" ht="12.75" hidden="false" customHeight="false" outlineLevel="0" collapsed="false">
      <c r="A870" s="4"/>
      <c r="B870" s="4"/>
      <c r="C870" s="4"/>
      <c r="D870" s="90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</row>
    <row r="871" customFormat="false" ht="12.75" hidden="false" customHeight="false" outlineLevel="0" collapsed="false">
      <c r="A871" s="4"/>
      <c r="B871" s="4"/>
      <c r="C871" s="4"/>
      <c r="D871" s="90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</row>
    <row r="872" customFormat="false" ht="12.75" hidden="false" customHeight="false" outlineLevel="0" collapsed="false">
      <c r="A872" s="4"/>
      <c r="B872" s="4"/>
      <c r="C872" s="4"/>
      <c r="D872" s="90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</row>
    <row r="873" customFormat="false" ht="12.75" hidden="false" customHeight="false" outlineLevel="0" collapsed="false">
      <c r="A873" s="4"/>
      <c r="B873" s="4"/>
      <c r="C873" s="4"/>
      <c r="D873" s="90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</row>
    <row r="874" customFormat="false" ht="12.75" hidden="false" customHeight="false" outlineLevel="0" collapsed="false">
      <c r="A874" s="4"/>
      <c r="B874" s="4"/>
      <c r="C874" s="4"/>
      <c r="D874" s="90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</row>
    <row r="875" customFormat="false" ht="12.75" hidden="false" customHeight="false" outlineLevel="0" collapsed="false">
      <c r="A875" s="4"/>
      <c r="B875" s="4"/>
      <c r="C875" s="4"/>
      <c r="D875" s="90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</row>
    <row r="876" customFormat="false" ht="12.75" hidden="false" customHeight="false" outlineLevel="0" collapsed="false">
      <c r="A876" s="4"/>
      <c r="B876" s="4"/>
      <c r="C876" s="4"/>
      <c r="D876" s="90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</row>
    <row r="877" customFormat="false" ht="12.75" hidden="false" customHeight="false" outlineLevel="0" collapsed="false">
      <c r="A877" s="4"/>
      <c r="B877" s="4"/>
      <c r="C877" s="4"/>
      <c r="D877" s="90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</row>
    <row r="878" customFormat="false" ht="12.75" hidden="false" customHeight="false" outlineLevel="0" collapsed="false">
      <c r="A878" s="4"/>
      <c r="B878" s="4"/>
      <c r="C878" s="4"/>
      <c r="D878" s="90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</row>
    <row r="879" customFormat="false" ht="12.75" hidden="false" customHeight="false" outlineLevel="0" collapsed="false">
      <c r="A879" s="4"/>
      <c r="B879" s="4"/>
      <c r="C879" s="4"/>
      <c r="D879" s="90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</row>
    <row r="880" customFormat="false" ht="12.75" hidden="false" customHeight="false" outlineLevel="0" collapsed="false">
      <c r="A880" s="4"/>
      <c r="B880" s="4"/>
      <c r="C880" s="4"/>
      <c r="D880" s="90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</row>
    <row r="881" customFormat="false" ht="12.75" hidden="false" customHeight="false" outlineLevel="0" collapsed="false">
      <c r="A881" s="4"/>
      <c r="B881" s="4"/>
      <c r="C881" s="4"/>
      <c r="D881" s="90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</row>
    <row r="882" customFormat="false" ht="12.75" hidden="false" customHeight="false" outlineLevel="0" collapsed="false">
      <c r="A882" s="4"/>
      <c r="B882" s="4"/>
      <c r="C882" s="4"/>
      <c r="D882" s="90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</row>
    <row r="883" customFormat="false" ht="12.75" hidden="false" customHeight="false" outlineLevel="0" collapsed="false">
      <c r="A883" s="4"/>
      <c r="B883" s="4"/>
      <c r="C883" s="4"/>
      <c r="D883" s="90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</row>
    <row r="884" customFormat="false" ht="12.75" hidden="false" customHeight="false" outlineLevel="0" collapsed="false">
      <c r="A884" s="4"/>
      <c r="B884" s="4"/>
      <c r="C884" s="4"/>
      <c r="D884" s="90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</row>
    <row r="885" customFormat="false" ht="12.75" hidden="false" customHeight="false" outlineLevel="0" collapsed="false">
      <c r="A885" s="4"/>
      <c r="B885" s="4"/>
      <c r="C885" s="4"/>
      <c r="D885" s="90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</row>
    <row r="886" customFormat="false" ht="12.75" hidden="false" customHeight="false" outlineLevel="0" collapsed="false">
      <c r="A886" s="4"/>
      <c r="B886" s="4"/>
      <c r="C886" s="4"/>
      <c r="D886" s="90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</row>
    <row r="887" customFormat="false" ht="12.75" hidden="false" customHeight="false" outlineLevel="0" collapsed="false">
      <c r="A887" s="4"/>
      <c r="B887" s="4"/>
      <c r="C887" s="4"/>
      <c r="D887" s="90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</row>
    <row r="888" customFormat="false" ht="12.75" hidden="false" customHeight="false" outlineLevel="0" collapsed="false">
      <c r="A888" s="4"/>
      <c r="B888" s="4"/>
      <c r="C888" s="4"/>
      <c r="D888" s="90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</row>
    <row r="889" customFormat="false" ht="12.75" hidden="false" customHeight="false" outlineLevel="0" collapsed="false">
      <c r="A889" s="4"/>
      <c r="B889" s="4"/>
      <c r="C889" s="4"/>
      <c r="D889" s="90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</row>
    <row r="890" customFormat="false" ht="12.75" hidden="false" customHeight="false" outlineLevel="0" collapsed="false">
      <c r="A890" s="4"/>
      <c r="B890" s="4"/>
      <c r="C890" s="4"/>
      <c r="D890" s="90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</row>
    <row r="891" customFormat="false" ht="12.75" hidden="false" customHeight="false" outlineLevel="0" collapsed="false">
      <c r="A891" s="4"/>
      <c r="B891" s="4"/>
      <c r="C891" s="4"/>
      <c r="D891" s="90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</row>
    <row r="892" customFormat="false" ht="12.75" hidden="false" customHeight="false" outlineLevel="0" collapsed="false">
      <c r="A892" s="4"/>
      <c r="B892" s="4"/>
      <c r="C892" s="4"/>
      <c r="D892" s="90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</row>
    <row r="893" customFormat="false" ht="12.75" hidden="false" customHeight="false" outlineLevel="0" collapsed="false">
      <c r="A893" s="4"/>
      <c r="B893" s="4"/>
      <c r="C893" s="4"/>
      <c r="D893" s="90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</row>
    <row r="894" customFormat="false" ht="12.75" hidden="false" customHeight="false" outlineLevel="0" collapsed="false">
      <c r="A894" s="4"/>
      <c r="B894" s="4"/>
      <c r="C894" s="4"/>
      <c r="D894" s="90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</row>
    <row r="895" customFormat="false" ht="12.75" hidden="false" customHeight="false" outlineLevel="0" collapsed="false">
      <c r="A895" s="4"/>
      <c r="B895" s="4"/>
      <c r="C895" s="4"/>
      <c r="D895" s="90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</row>
    <row r="896" customFormat="false" ht="12.75" hidden="false" customHeight="false" outlineLevel="0" collapsed="false">
      <c r="A896" s="4"/>
      <c r="B896" s="4"/>
      <c r="C896" s="4"/>
      <c r="D896" s="90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</row>
    <row r="897" customFormat="false" ht="12.75" hidden="false" customHeight="false" outlineLevel="0" collapsed="false">
      <c r="A897" s="4"/>
      <c r="B897" s="4"/>
      <c r="C897" s="4"/>
      <c r="D897" s="90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</row>
    <row r="898" customFormat="false" ht="12.75" hidden="false" customHeight="false" outlineLevel="0" collapsed="false">
      <c r="A898" s="4"/>
      <c r="B898" s="4"/>
      <c r="C898" s="4"/>
      <c r="D898" s="90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</row>
    <row r="899" customFormat="false" ht="12.75" hidden="false" customHeight="false" outlineLevel="0" collapsed="false">
      <c r="A899" s="4"/>
      <c r="B899" s="4"/>
      <c r="C899" s="4"/>
      <c r="D899" s="90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</row>
    <row r="900" customFormat="false" ht="12.75" hidden="false" customHeight="false" outlineLevel="0" collapsed="false">
      <c r="A900" s="4"/>
      <c r="B900" s="4"/>
      <c r="C900" s="4"/>
      <c r="D900" s="90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</row>
    <row r="901" customFormat="false" ht="12.75" hidden="false" customHeight="false" outlineLevel="0" collapsed="false">
      <c r="A901" s="4"/>
      <c r="B901" s="4"/>
      <c r="C901" s="4"/>
      <c r="D901" s="90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</row>
    <row r="902" customFormat="false" ht="12.75" hidden="false" customHeight="false" outlineLevel="0" collapsed="false">
      <c r="A902" s="4"/>
      <c r="B902" s="4"/>
      <c r="C902" s="4"/>
      <c r="D902" s="90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</row>
    <row r="903" customFormat="false" ht="12.75" hidden="false" customHeight="false" outlineLevel="0" collapsed="false">
      <c r="A903" s="4"/>
      <c r="B903" s="4"/>
      <c r="C903" s="4"/>
      <c r="D903" s="90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</row>
    <row r="904" customFormat="false" ht="12.75" hidden="false" customHeight="false" outlineLevel="0" collapsed="false">
      <c r="A904" s="4"/>
      <c r="B904" s="4"/>
      <c r="C904" s="4"/>
      <c r="D904" s="90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</row>
    <row r="905" customFormat="false" ht="12.75" hidden="false" customHeight="false" outlineLevel="0" collapsed="false">
      <c r="A905" s="4"/>
      <c r="B905" s="4"/>
      <c r="C905" s="4"/>
      <c r="D905" s="90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</row>
    <row r="906" customFormat="false" ht="12.75" hidden="false" customHeight="false" outlineLevel="0" collapsed="false">
      <c r="A906" s="4"/>
      <c r="B906" s="4"/>
      <c r="C906" s="4"/>
      <c r="D906" s="90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</row>
    <row r="907" customFormat="false" ht="12.75" hidden="false" customHeight="false" outlineLevel="0" collapsed="false">
      <c r="A907" s="4"/>
      <c r="B907" s="4"/>
      <c r="C907" s="4"/>
      <c r="D907" s="90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</row>
    <row r="908" customFormat="false" ht="12.75" hidden="false" customHeight="false" outlineLevel="0" collapsed="false">
      <c r="A908" s="4"/>
      <c r="B908" s="4"/>
      <c r="C908" s="4"/>
      <c r="D908" s="90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</row>
    <row r="909" customFormat="false" ht="12.75" hidden="false" customHeight="false" outlineLevel="0" collapsed="false">
      <c r="A909" s="4"/>
      <c r="B909" s="4"/>
      <c r="C909" s="4"/>
      <c r="D909" s="90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</row>
    <row r="910" customFormat="false" ht="12.75" hidden="false" customHeight="false" outlineLevel="0" collapsed="false">
      <c r="A910" s="4"/>
      <c r="B910" s="4"/>
      <c r="C910" s="4"/>
      <c r="D910" s="90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</row>
    <row r="911" customFormat="false" ht="12.75" hidden="false" customHeight="false" outlineLevel="0" collapsed="false">
      <c r="A911" s="4"/>
      <c r="B911" s="4"/>
      <c r="C911" s="4"/>
      <c r="D911" s="90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</row>
    <row r="912" customFormat="false" ht="12.75" hidden="false" customHeight="false" outlineLevel="0" collapsed="false">
      <c r="A912" s="4"/>
      <c r="B912" s="4"/>
      <c r="C912" s="4"/>
      <c r="D912" s="90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</row>
    <row r="913" customFormat="false" ht="12.75" hidden="false" customHeight="false" outlineLevel="0" collapsed="false">
      <c r="A913" s="4"/>
      <c r="B913" s="4"/>
      <c r="C913" s="4"/>
      <c r="D913" s="90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</row>
    <row r="914" customFormat="false" ht="12.75" hidden="false" customHeight="false" outlineLevel="0" collapsed="false">
      <c r="A914" s="4"/>
      <c r="B914" s="4"/>
      <c r="C914" s="4"/>
      <c r="D914" s="90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</row>
    <row r="915" customFormat="false" ht="12.75" hidden="false" customHeight="false" outlineLevel="0" collapsed="false">
      <c r="A915" s="4"/>
      <c r="B915" s="4"/>
      <c r="C915" s="4"/>
      <c r="D915" s="90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</row>
    <row r="916" customFormat="false" ht="12.75" hidden="false" customHeight="false" outlineLevel="0" collapsed="false">
      <c r="A916" s="4"/>
      <c r="B916" s="4"/>
      <c r="C916" s="4"/>
      <c r="D916" s="90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</row>
    <row r="917" customFormat="false" ht="12.75" hidden="false" customHeight="false" outlineLevel="0" collapsed="false">
      <c r="A917" s="4"/>
      <c r="B917" s="4"/>
      <c r="C917" s="4"/>
      <c r="D917" s="90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</row>
    <row r="918" customFormat="false" ht="12.75" hidden="false" customHeight="false" outlineLevel="0" collapsed="false">
      <c r="A918" s="4"/>
      <c r="B918" s="4"/>
      <c r="C918" s="4"/>
      <c r="D918" s="90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</row>
    <row r="919" customFormat="false" ht="12.75" hidden="false" customHeight="false" outlineLevel="0" collapsed="false">
      <c r="A919" s="4"/>
      <c r="B919" s="4"/>
      <c r="C919" s="4"/>
      <c r="D919" s="90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</row>
    <row r="920" customFormat="false" ht="12.75" hidden="false" customHeight="false" outlineLevel="0" collapsed="false">
      <c r="A920" s="4"/>
      <c r="B920" s="4"/>
      <c r="C920" s="4"/>
      <c r="D920" s="90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</row>
    <row r="921" customFormat="false" ht="12.75" hidden="false" customHeight="false" outlineLevel="0" collapsed="false">
      <c r="A921" s="4"/>
      <c r="B921" s="4"/>
      <c r="C921" s="4"/>
      <c r="D921" s="90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</row>
    <row r="922" customFormat="false" ht="12.75" hidden="false" customHeight="false" outlineLevel="0" collapsed="false">
      <c r="A922" s="4"/>
      <c r="B922" s="4"/>
      <c r="C922" s="4"/>
      <c r="D922" s="90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</row>
    <row r="923" customFormat="false" ht="12.75" hidden="false" customHeight="false" outlineLevel="0" collapsed="false">
      <c r="A923" s="4"/>
      <c r="B923" s="4"/>
      <c r="C923" s="4"/>
      <c r="D923" s="90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</row>
    <row r="924" customFormat="false" ht="12.75" hidden="false" customHeight="false" outlineLevel="0" collapsed="false">
      <c r="A924" s="4"/>
      <c r="B924" s="4"/>
      <c r="C924" s="4"/>
      <c r="D924" s="90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</row>
    <row r="925" customFormat="false" ht="12.75" hidden="false" customHeight="false" outlineLevel="0" collapsed="false">
      <c r="A925" s="4"/>
      <c r="B925" s="4"/>
      <c r="C925" s="4"/>
      <c r="D925" s="90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</row>
    <row r="926" customFormat="false" ht="12.75" hidden="false" customHeight="false" outlineLevel="0" collapsed="false">
      <c r="A926" s="4"/>
      <c r="B926" s="4"/>
      <c r="C926" s="4"/>
      <c r="D926" s="90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</row>
    <row r="927" customFormat="false" ht="12.75" hidden="false" customHeight="false" outlineLevel="0" collapsed="false">
      <c r="A927" s="4"/>
      <c r="B927" s="4"/>
      <c r="C927" s="4"/>
      <c r="D927" s="90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</row>
    <row r="928" customFormat="false" ht="12.75" hidden="false" customHeight="false" outlineLevel="0" collapsed="false">
      <c r="A928" s="4"/>
      <c r="B928" s="4"/>
      <c r="C928" s="4"/>
      <c r="D928" s="90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</row>
    <row r="929" customFormat="false" ht="12.75" hidden="false" customHeight="false" outlineLevel="0" collapsed="false">
      <c r="A929" s="4"/>
      <c r="B929" s="4"/>
      <c r="C929" s="4"/>
      <c r="D929" s="90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</row>
    <row r="930" customFormat="false" ht="12.75" hidden="false" customHeight="false" outlineLevel="0" collapsed="false">
      <c r="A930" s="4"/>
      <c r="B930" s="4"/>
      <c r="C930" s="4"/>
      <c r="D930" s="90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</row>
    <row r="931" customFormat="false" ht="12.75" hidden="false" customHeight="false" outlineLevel="0" collapsed="false">
      <c r="A931" s="4"/>
      <c r="B931" s="4"/>
      <c r="C931" s="4"/>
      <c r="D931" s="90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</row>
    <row r="932" customFormat="false" ht="12.75" hidden="false" customHeight="false" outlineLevel="0" collapsed="false">
      <c r="A932" s="4"/>
      <c r="B932" s="4"/>
      <c r="C932" s="4"/>
      <c r="D932" s="90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</row>
    <row r="933" customFormat="false" ht="12.75" hidden="false" customHeight="false" outlineLevel="0" collapsed="false">
      <c r="A933" s="4"/>
      <c r="B933" s="4"/>
      <c r="C933" s="4"/>
      <c r="D933" s="90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</row>
    <row r="934" customFormat="false" ht="12.75" hidden="false" customHeight="false" outlineLevel="0" collapsed="false">
      <c r="A934" s="4"/>
      <c r="B934" s="4"/>
      <c r="C934" s="4"/>
      <c r="D934" s="90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</row>
    <row r="935" customFormat="false" ht="12.75" hidden="false" customHeight="false" outlineLevel="0" collapsed="false">
      <c r="A935" s="4"/>
      <c r="B935" s="4"/>
      <c r="C935" s="4"/>
      <c r="D935" s="90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</row>
    <row r="936" customFormat="false" ht="12.75" hidden="false" customHeight="false" outlineLevel="0" collapsed="false">
      <c r="A936" s="4"/>
      <c r="B936" s="4"/>
      <c r="C936" s="4"/>
      <c r="D936" s="90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</row>
    <row r="937" customFormat="false" ht="12.75" hidden="false" customHeight="false" outlineLevel="0" collapsed="false">
      <c r="A937" s="4"/>
      <c r="B937" s="4"/>
      <c r="C937" s="4"/>
      <c r="D937" s="90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</row>
    <row r="938" customFormat="false" ht="12.75" hidden="false" customHeight="false" outlineLevel="0" collapsed="false">
      <c r="A938" s="4"/>
      <c r="B938" s="4"/>
      <c r="C938" s="4"/>
      <c r="D938" s="90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</row>
    <row r="939" customFormat="false" ht="12.75" hidden="false" customHeight="false" outlineLevel="0" collapsed="false">
      <c r="A939" s="4"/>
      <c r="B939" s="4"/>
      <c r="C939" s="4"/>
      <c r="D939" s="90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</row>
    <row r="940" customFormat="false" ht="12.75" hidden="false" customHeight="false" outlineLevel="0" collapsed="false">
      <c r="A940" s="4"/>
      <c r="B940" s="4"/>
      <c r="C940" s="4"/>
      <c r="D940" s="90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</row>
    <row r="941" customFormat="false" ht="12.75" hidden="false" customHeight="false" outlineLevel="0" collapsed="false">
      <c r="A941" s="4"/>
      <c r="B941" s="4"/>
      <c r="C941" s="4"/>
      <c r="D941" s="90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</row>
    <row r="942" customFormat="false" ht="12.75" hidden="false" customHeight="false" outlineLevel="0" collapsed="false">
      <c r="A942" s="4"/>
      <c r="B942" s="4"/>
      <c r="C942" s="4"/>
      <c r="D942" s="90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</row>
    <row r="943" customFormat="false" ht="12.75" hidden="false" customHeight="false" outlineLevel="0" collapsed="false">
      <c r="A943" s="4"/>
      <c r="B943" s="4"/>
      <c r="C943" s="4"/>
      <c r="D943" s="90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</row>
    <row r="944" customFormat="false" ht="12.75" hidden="false" customHeight="false" outlineLevel="0" collapsed="false">
      <c r="A944" s="4"/>
      <c r="B944" s="4"/>
      <c r="C944" s="4"/>
      <c r="D944" s="90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</row>
    <row r="945" customFormat="false" ht="12.75" hidden="false" customHeight="false" outlineLevel="0" collapsed="false">
      <c r="A945" s="4"/>
      <c r="B945" s="4"/>
      <c r="C945" s="4"/>
      <c r="D945" s="90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</row>
    <row r="946" customFormat="false" ht="12.75" hidden="false" customHeight="false" outlineLevel="0" collapsed="false">
      <c r="A946" s="4"/>
      <c r="B946" s="4"/>
      <c r="C946" s="4"/>
      <c r="D946" s="90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</row>
    <row r="947" customFormat="false" ht="12.75" hidden="false" customHeight="false" outlineLevel="0" collapsed="false">
      <c r="A947" s="4"/>
      <c r="B947" s="4"/>
      <c r="C947" s="4"/>
      <c r="D947" s="90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</row>
    <row r="948" customFormat="false" ht="12.75" hidden="false" customHeight="false" outlineLevel="0" collapsed="false">
      <c r="A948" s="4"/>
      <c r="B948" s="4"/>
      <c r="C948" s="4"/>
      <c r="D948" s="90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</row>
    <row r="949" customFormat="false" ht="12.75" hidden="false" customHeight="false" outlineLevel="0" collapsed="false">
      <c r="A949" s="4"/>
      <c r="B949" s="4"/>
      <c r="C949" s="4"/>
      <c r="D949" s="90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</row>
    <row r="950" customFormat="false" ht="12.75" hidden="false" customHeight="false" outlineLevel="0" collapsed="false">
      <c r="A950" s="4"/>
      <c r="B950" s="4"/>
      <c r="C950" s="4"/>
      <c r="D950" s="90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</row>
    <row r="951" customFormat="false" ht="12.75" hidden="false" customHeight="false" outlineLevel="0" collapsed="false">
      <c r="A951" s="4"/>
      <c r="B951" s="4"/>
      <c r="C951" s="4"/>
      <c r="D951" s="90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</row>
    <row r="952" customFormat="false" ht="12.75" hidden="false" customHeight="false" outlineLevel="0" collapsed="false">
      <c r="A952" s="4"/>
      <c r="B952" s="4"/>
      <c r="C952" s="4"/>
      <c r="D952" s="90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</row>
    <row r="953" customFormat="false" ht="12.75" hidden="false" customHeight="false" outlineLevel="0" collapsed="false">
      <c r="A953" s="4"/>
      <c r="B953" s="4"/>
      <c r="C953" s="4"/>
      <c r="D953" s="90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</row>
    <row r="954" customFormat="false" ht="12.75" hidden="false" customHeight="false" outlineLevel="0" collapsed="false">
      <c r="A954" s="4"/>
      <c r="B954" s="4"/>
      <c r="C954" s="4"/>
      <c r="D954" s="90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</row>
    <row r="955" customFormat="false" ht="12.75" hidden="false" customHeight="false" outlineLevel="0" collapsed="false">
      <c r="A955" s="4"/>
      <c r="B955" s="4"/>
      <c r="C955" s="4"/>
      <c r="D955" s="90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</row>
    <row r="956" customFormat="false" ht="12.75" hidden="false" customHeight="false" outlineLevel="0" collapsed="false">
      <c r="A956" s="4"/>
      <c r="B956" s="4"/>
      <c r="C956" s="4"/>
      <c r="D956" s="90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</row>
    <row r="957" customFormat="false" ht="12.75" hidden="false" customHeight="false" outlineLevel="0" collapsed="false">
      <c r="A957" s="4"/>
      <c r="B957" s="4"/>
      <c r="C957" s="4"/>
      <c r="D957" s="90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</row>
    <row r="958" customFormat="false" ht="12.75" hidden="false" customHeight="false" outlineLevel="0" collapsed="false">
      <c r="A958" s="4"/>
      <c r="B958" s="4"/>
      <c r="C958" s="4"/>
      <c r="D958" s="90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</row>
    <row r="959" customFormat="false" ht="12.75" hidden="false" customHeight="false" outlineLevel="0" collapsed="false">
      <c r="A959" s="4"/>
      <c r="B959" s="4"/>
      <c r="C959" s="4"/>
      <c r="D959" s="90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</row>
    <row r="960" customFormat="false" ht="12.75" hidden="false" customHeight="false" outlineLevel="0" collapsed="false">
      <c r="A960" s="4"/>
      <c r="B960" s="4"/>
      <c r="C960" s="4"/>
      <c r="D960" s="90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</row>
  </sheetData>
  <mergeCells count="44">
    <mergeCell ref="B1:T1"/>
    <mergeCell ref="B2:T2"/>
    <mergeCell ref="B4:C4"/>
    <mergeCell ref="D4:J4"/>
    <mergeCell ref="K4:L4"/>
    <mergeCell ref="M4:T4"/>
    <mergeCell ref="B5:C5"/>
    <mergeCell ref="D5:J5"/>
    <mergeCell ref="K5:L5"/>
    <mergeCell ref="M5:T5"/>
    <mergeCell ref="B6:C6"/>
    <mergeCell ref="D6:J6"/>
    <mergeCell ref="K6:L6"/>
    <mergeCell ref="M6:T6"/>
    <mergeCell ref="B8:B9"/>
    <mergeCell ref="D8:D9"/>
    <mergeCell ref="F8:F9"/>
    <mergeCell ref="G8:G9"/>
    <mergeCell ref="H8:H9"/>
    <mergeCell ref="I8:I9"/>
    <mergeCell ref="K8:L8"/>
    <mergeCell ref="M8:M9"/>
    <mergeCell ref="N8:N9"/>
    <mergeCell ref="R8:R9"/>
    <mergeCell ref="T8:T9"/>
    <mergeCell ref="B10:D10"/>
    <mergeCell ref="C11:T11"/>
    <mergeCell ref="C12:T12"/>
    <mergeCell ref="B16:D16"/>
    <mergeCell ref="C17:T17"/>
    <mergeCell ref="C20:T20"/>
    <mergeCell ref="B22:F22"/>
    <mergeCell ref="C23:T23"/>
    <mergeCell ref="C30:T30"/>
    <mergeCell ref="C32:T32"/>
    <mergeCell ref="B34:F34"/>
    <mergeCell ref="C35:T35"/>
    <mergeCell ref="C37:T37"/>
    <mergeCell ref="B40:P40"/>
    <mergeCell ref="D42:L42"/>
    <mergeCell ref="D43:F43"/>
    <mergeCell ref="N49:R49"/>
    <mergeCell ref="D50:F50"/>
    <mergeCell ref="N50:P50"/>
  </mergeCells>
  <dataValidations count="4">
    <dataValidation allowBlank="true" errorStyle="stop" operator="between" showDropDown="false" showErrorMessage="true" showInputMessage="false" sqref="E13:E15 E18:E19 E21 E24:E29 E31 E33 E36 E38:E39" type="list">
      <formula1>"VAM,HAM,Job Desc,Initiative,Problem,Boundaries"</formula1>
      <formula2>0</formula2>
    </dataValidation>
    <dataValidation allowBlank="true" errorStyle="stop" operator="between" showDropDown="false" showErrorMessage="true" showInputMessage="false" sqref="C13:C15 C18:C19 C21 C24:C29 C31 C33 C36 C38:C39" type="list">
      <formula1>"IDR,%,#"</formula1>
      <formula2>0</formula2>
    </dataValidation>
    <dataValidation allowBlank="true" errorStyle="stop" operator="between" showDropDown="false" showErrorMessage="true" showInputMessage="false" sqref="M13:M15 M18:M19 M21 M24:M29 M31 M33 M36 M38:M39" type="list">
      <formula1>"Maksimal,Minimal,MIn-Max"</formula1>
      <formula2>0</formula2>
    </dataValidation>
    <dataValidation allowBlank="true" errorStyle="stop" operator="between" showDropDown="false" showErrorMessage="true" showInputMessage="false" sqref="G13:G15 G18:G19 G21 G24:G29 G31 G33 G36 G38:G39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2"/>
  <sheetViews>
    <sheetView showFormulas="false" showGridLines="true" showRowColHeaders="true" showZeros="true" rightToLeft="false" tabSelected="false" showOutlineSymbols="true" defaultGridColor="true" view="normal" topLeftCell="A1" colorId="64" zoomScale="150" zoomScaleNormal="150" zoomScalePageLayoutView="100" workbookViewId="0">
      <selection pane="topLeft" activeCell="E12" activeCellId="0" sqref="E12"/>
    </sheetView>
  </sheetViews>
  <sheetFormatPr defaultColWidth="8.66796875" defaultRowHeight="12.75" zeroHeight="false" outlineLevelRow="0" outlineLevelCol="0"/>
  <cols>
    <col collapsed="false" customWidth="true" hidden="false" outlineLevel="0" max="2" min="2" style="0" width="15.66"/>
    <col collapsed="false" customWidth="true" hidden="false" outlineLevel="0" max="3" min="3" style="0" width="36.14"/>
    <col collapsed="false" customWidth="true" hidden="false" outlineLevel="0" max="4" min="4" style="0" width="19.14"/>
    <col collapsed="false" customWidth="true" hidden="false" outlineLevel="0" max="5" min="5" style="0" width="22.67"/>
  </cols>
  <sheetData>
    <row r="2" customFormat="false" ht="12.75" hidden="false" customHeight="false" outlineLevel="0" collapsed="false">
      <c r="B2" s="99" t="s">
        <v>144</v>
      </c>
      <c r="C2" s="99" t="s">
        <v>145</v>
      </c>
      <c r="D2" s="99" t="s">
        <v>146</v>
      </c>
      <c r="E2" s="99" t="s">
        <v>147</v>
      </c>
    </row>
    <row r="3" customFormat="false" ht="12.75" hidden="false" customHeight="false" outlineLevel="0" collapsed="false">
      <c r="B3" s="100" t="s">
        <v>47</v>
      </c>
      <c r="C3" s="100" t="s">
        <v>148</v>
      </c>
      <c r="D3" s="100" t="s">
        <v>149</v>
      </c>
      <c r="E3" s="101" t="s">
        <v>150</v>
      </c>
    </row>
    <row r="4" customFormat="false" ht="12.75" hidden="false" customHeight="false" outlineLevel="0" collapsed="false">
      <c r="B4" s="100" t="s">
        <v>55</v>
      </c>
      <c r="C4" s="100" t="s">
        <v>151</v>
      </c>
      <c r="D4" s="100" t="s">
        <v>149</v>
      </c>
      <c r="E4" s="101" t="s">
        <v>150</v>
      </c>
    </row>
    <row r="5" customFormat="false" ht="12.75" hidden="false" customHeight="false" outlineLevel="0" collapsed="false">
      <c r="B5" s="100" t="s">
        <v>63</v>
      </c>
      <c r="C5" s="101" t="s">
        <v>152</v>
      </c>
      <c r="D5" s="100" t="s">
        <v>149</v>
      </c>
      <c r="E5" s="101" t="s">
        <v>150</v>
      </c>
    </row>
    <row r="6" customFormat="false" ht="12.75" hidden="false" customHeight="false" outlineLevel="0" collapsed="false">
      <c r="B6" s="100" t="s">
        <v>69</v>
      </c>
      <c r="C6" s="101" t="s">
        <v>153</v>
      </c>
      <c r="D6" s="100" t="s">
        <v>149</v>
      </c>
      <c r="E6" s="101" t="s">
        <v>150</v>
      </c>
    </row>
    <row r="7" customFormat="false" ht="12.75" hidden="false" customHeight="false" outlineLevel="0" collapsed="false">
      <c r="B7" s="100" t="s">
        <v>93</v>
      </c>
      <c r="C7" s="100" t="s">
        <v>94</v>
      </c>
      <c r="D7" s="100" t="s">
        <v>149</v>
      </c>
      <c r="E7" s="101" t="s">
        <v>150</v>
      </c>
    </row>
    <row r="8" customFormat="false" ht="12.75" hidden="false" customHeight="false" outlineLevel="0" collapsed="false">
      <c r="B8" s="100" t="s">
        <v>110</v>
      </c>
      <c r="C8" s="100" t="s">
        <v>154</v>
      </c>
      <c r="D8" s="100" t="s">
        <v>155</v>
      </c>
      <c r="E8" s="101"/>
    </row>
    <row r="9" customFormat="false" ht="12.75" hidden="false" customHeight="false" outlineLevel="0" collapsed="false">
      <c r="B9" s="100" t="s">
        <v>116</v>
      </c>
      <c r="C9" s="100" t="s">
        <v>156</v>
      </c>
      <c r="D9" s="100" t="s">
        <v>149</v>
      </c>
      <c r="E9" s="101" t="s">
        <v>150</v>
      </c>
    </row>
    <row r="10" customFormat="false" ht="12.75" hidden="false" customHeight="false" outlineLevel="0" collapsed="false">
      <c r="B10" s="100" t="s">
        <v>123</v>
      </c>
      <c r="C10" s="100" t="s">
        <v>157</v>
      </c>
      <c r="D10" s="100" t="s">
        <v>149</v>
      </c>
      <c r="E10" s="101" t="s">
        <v>150</v>
      </c>
    </row>
    <row r="11" customFormat="false" ht="12.75" hidden="false" customHeight="false" outlineLevel="0" collapsed="false">
      <c r="B11" s="100" t="s">
        <v>129</v>
      </c>
      <c r="C11" s="100" t="s">
        <v>158</v>
      </c>
      <c r="D11" s="100" t="s">
        <v>149</v>
      </c>
      <c r="E11" s="101" t="s">
        <v>150</v>
      </c>
    </row>
    <row r="12" customFormat="false" ht="12.75" hidden="false" customHeight="false" outlineLevel="0" collapsed="false">
      <c r="B12" s="100" t="s">
        <v>132</v>
      </c>
      <c r="C12" s="100" t="s">
        <v>159</v>
      </c>
      <c r="D12" s="100" t="s">
        <v>155</v>
      </c>
      <c r="E12" s="10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56854"/>
    <pageSetUpPr fitToPage="false"/>
  </sheetPr>
  <dimension ref="A1:AA39"/>
  <sheetViews>
    <sheetView showFormulas="false" showGridLines="true" showRowColHeaders="true" showZeros="true" rightToLeft="false" tabSelected="false" showOutlineSymbols="true" defaultGridColor="true" view="normal" topLeftCell="A1" colorId="64" zoomScale="70" zoomScaleNormal="70" zoomScalePageLayoutView="100" workbookViewId="0">
      <selection pane="topLeft" activeCell="D19" activeCellId="0" sqref="D19"/>
    </sheetView>
  </sheetViews>
  <sheetFormatPr defaultColWidth="12.66796875" defaultRowHeight="12.75" zeroHeight="false" outlineLevelRow="0" outlineLevelCol="0"/>
  <cols>
    <col collapsed="false" customWidth="true" hidden="false" outlineLevel="0" max="1" min="1" style="1" width="18.14"/>
    <col collapsed="false" customWidth="true" hidden="false" outlineLevel="0" max="2" min="2" style="1" width="17.67"/>
    <col collapsed="false" customWidth="true" hidden="false" outlineLevel="0" max="3" min="3" style="1" width="15.47"/>
    <col collapsed="false" customWidth="true" hidden="false" outlineLevel="0" max="5" min="4" style="1" width="19.14"/>
    <col collapsed="false" customWidth="true" hidden="false" outlineLevel="0" max="6" min="6" style="1" width="18.67"/>
    <col collapsed="false" customWidth="true" hidden="false" outlineLevel="0" max="7" min="7" style="1" width="9.47"/>
    <col collapsed="false" customWidth="true" hidden="false" outlineLevel="0" max="8" min="8" style="1" width="20.66"/>
    <col collapsed="false" customWidth="true" hidden="false" outlineLevel="0" max="9" min="9" style="1" width="32.14"/>
    <col collapsed="false" customWidth="false" hidden="false" outlineLevel="0" max="16384" min="10" style="1" width="12.67"/>
  </cols>
  <sheetData>
    <row r="1" customFormat="false" ht="15.75" hidden="false" customHeight="true" outlineLevel="0" collapsed="false">
      <c r="A1" s="102" t="s">
        <v>160</v>
      </c>
      <c r="B1" s="7" t="s">
        <v>38</v>
      </c>
      <c r="C1" s="103" t="s">
        <v>39</v>
      </c>
      <c r="D1" s="46" t="s">
        <v>161</v>
      </c>
      <c r="E1" s="46"/>
      <c r="F1" s="46"/>
      <c r="G1" s="46"/>
      <c r="J1" s="46"/>
      <c r="K1" s="46"/>
      <c r="L1" s="46"/>
      <c r="M1" s="46"/>
      <c r="N1" s="46"/>
      <c r="O1" s="46"/>
    </row>
    <row r="2" customFormat="false" ht="13.5" hidden="false" customHeight="false" outlineLevel="0" collapsed="false">
      <c r="A2" s="102" t="s">
        <v>15</v>
      </c>
      <c r="B2" s="104" t="s">
        <v>42</v>
      </c>
      <c r="C2" s="46"/>
      <c r="D2" s="46" t="s">
        <v>162</v>
      </c>
      <c r="E2" s="46"/>
      <c r="F2" s="46"/>
      <c r="G2" s="46"/>
      <c r="J2" s="46"/>
      <c r="K2" s="46"/>
      <c r="L2" s="46"/>
      <c r="M2" s="46"/>
      <c r="N2" s="46"/>
      <c r="O2" s="46"/>
    </row>
    <row r="3" customFormat="false" ht="13.5" hidden="false" customHeight="false" outlineLevel="0" collapsed="false">
      <c r="A3" s="102" t="s">
        <v>20</v>
      </c>
      <c r="B3" s="104" t="s">
        <v>79</v>
      </c>
      <c r="C3" s="46"/>
      <c r="D3" s="46"/>
      <c r="E3" s="46"/>
      <c r="F3" s="46"/>
      <c r="G3" s="46"/>
      <c r="J3" s="46"/>
      <c r="K3" s="46"/>
      <c r="L3" s="46"/>
      <c r="M3" s="46"/>
      <c r="N3" s="46"/>
      <c r="O3" s="46"/>
    </row>
    <row r="4" customFormat="false" ht="15.75" hidden="false" customHeight="true" outlineLevel="0" collapsed="false">
      <c r="A4" s="46"/>
      <c r="B4" s="46"/>
      <c r="C4" s="46"/>
      <c r="D4" s="46"/>
      <c r="E4" s="46"/>
      <c r="F4" s="46"/>
      <c r="G4" s="46"/>
      <c r="J4" s="46"/>
      <c r="K4" s="46"/>
      <c r="L4" s="46"/>
      <c r="M4" s="46"/>
      <c r="N4" s="46"/>
      <c r="O4" s="46"/>
    </row>
    <row r="5" customFormat="false" ht="15.75" hidden="false" customHeight="true" outlineLevel="0" collapsed="false">
      <c r="F5" s="46"/>
      <c r="G5" s="46"/>
      <c r="H5" s="46"/>
      <c r="I5" s="46"/>
      <c r="J5" s="46"/>
      <c r="K5" s="46"/>
      <c r="L5" s="46"/>
      <c r="M5" s="46"/>
      <c r="N5" s="46"/>
      <c r="O5" s="46"/>
    </row>
    <row r="6" customFormat="false" ht="23.85" hidden="false" customHeight="false" outlineLevel="0" collapsed="false">
      <c r="A6" s="105" t="s">
        <v>80</v>
      </c>
      <c r="B6" s="106" t="s">
        <v>163</v>
      </c>
      <c r="C6" s="106" t="s">
        <v>164</v>
      </c>
      <c r="D6" s="107" t="s">
        <v>39</v>
      </c>
      <c r="E6" s="107" t="s">
        <v>165</v>
      </c>
      <c r="F6" s="107" t="s">
        <v>30</v>
      </c>
      <c r="G6" s="107" t="s">
        <v>24</v>
      </c>
      <c r="H6" s="107" t="s">
        <v>166</v>
      </c>
      <c r="I6" s="108" t="s">
        <v>147</v>
      </c>
      <c r="J6" s="109"/>
      <c r="K6" s="109"/>
      <c r="L6" s="109"/>
      <c r="M6" s="109"/>
      <c r="N6" s="109"/>
      <c r="O6" s="109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</row>
    <row r="7" customFormat="false" ht="15.75" hidden="false" customHeight="true" outlineLevel="0" collapsed="false">
      <c r="A7" s="111" t="s">
        <v>167</v>
      </c>
      <c r="B7" s="112" t="n">
        <v>733530000</v>
      </c>
      <c r="C7" s="112" t="n">
        <v>473878222</v>
      </c>
      <c r="D7" s="113" t="n">
        <f aca="false">C7/B7-1</f>
        <v>-0.353975676523114</v>
      </c>
      <c r="E7" s="113" t="n">
        <v>0.1</v>
      </c>
      <c r="F7" s="113" t="n">
        <v>0.15</v>
      </c>
      <c r="G7" s="114" t="n">
        <f aca="false">IF(ISBLANK(D7), 0,IF(D7&lt;F7, 100, IF(D7=F7, 80, IF(D7=E7, 100, IF(D7&lt;E7, 80 + (D7-F7)/(E7-F7)*(100-80), 100 + (D7-E7)/(E7-F7)*(100-80))))))</f>
        <v>100</v>
      </c>
      <c r="H7" s="115" t="str">
        <f aca="false">IF(ISBLANK(D7), "isi data dulu",IF(D7 &lt; F7, "Dibawah target", IF(D7 &lt;= E7, "Di dalam target", "Melebihi target")))</f>
        <v>Dibawah target</v>
      </c>
      <c r="I7" s="116"/>
      <c r="J7" s="46"/>
      <c r="K7" s="46"/>
      <c r="L7" s="46"/>
      <c r="M7" s="46"/>
      <c r="N7" s="46"/>
      <c r="O7" s="46"/>
    </row>
    <row r="8" customFormat="false" ht="15.75" hidden="false" customHeight="true" outlineLevel="0" collapsed="false">
      <c r="A8" s="117" t="s">
        <v>168</v>
      </c>
      <c r="B8" s="118" t="n">
        <v>250600000</v>
      </c>
      <c r="C8" s="118" t="n">
        <v>306020661</v>
      </c>
      <c r="D8" s="119" t="n">
        <f aca="false">C8/B8-1</f>
        <v>0.221151879489226</v>
      </c>
      <c r="E8" s="119" t="n">
        <v>0.1</v>
      </c>
      <c r="F8" s="119" t="n">
        <v>0.15</v>
      </c>
      <c r="G8" s="120" t="n">
        <f aca="false">IF(ISBLANK(D8), 0,IF(D8&lt;F8, 0, IF(D8=F8, 80, IF(D8=E8, 100, IF(D8&lt;E8, 80 + (D8-F8)/(E8-F8)*(100-80), 100 + (D8-E8)/(E8-F8)*(100-80))))))</f>
        <v>51.5392482043097</v>
      </c>
      <c r="H8" s="121" t="str">
        <f aca="false">IF(ISBLANK(D8), "isi data dulu",IF(D8 &lt; F8, "Dibawah target", IF(D8 &lt;= E8, "Di dalam target", "Melebihi target")))</f>
        <v>Melebihi target</v>
      </c>
      <c r="I8" s="122"/>
      <c r="J8" s="46"/>
      <c r="K8" s="46"/>
      <c r="L8" s="46"/>
      <c r="M8" s="46"/>
      <c r="N8" s="46"/>
      <c r="O8" s="46"/>
    </row>
    <row r="9" customFormat="false" ht="15.75" hidden="false" customHeight="true" outlineLevel="0" collapsed="false">
      <c r="A9" s="111" t="s">
        <v>169</v>
      </c>
      <c r="B9" s="112" t="n">
        <v>414800000</v>
      </c>
      <c r="C9" s="112" t="n">
        <v>125968368</v>
      </c>
      <c r="D9" s="113" t="n">
        <f aca="false">C9/B9-1</f>
        <v>-0.696315409836066</v>
      </c>
      <c r="E9" s="113" t="n">
        <v>0.1</v>
      </c>
      <c r="F9" s="113" t="n">
        <v>0.15</v>
      </c>
      <c r="G9" s="114" t="n">
        <f aca="false">IF(ISBLANK(D9), 0,IF(D9&lt;F9, 100, IF(D9=F9, 80, IF(D9=E9, 100, IF(D9&lt;E9, 80 + (D9-F9)/(E9-F9)*(100-80), 100 + (D9-E9)/(E9-F9)*(100-80))))))</f>
        <v>100</v>
      </c>
      <c r="H9" s="115" t="str">
        <f aca="false">IF(ISBLANK(D9), "isi data dulu",IF(D9 &lt; F9, "Dibawah target", IF(D9 &lt;= E9, "Di dalam target", "Melebihi target")))</f>
        <v>Dibawah target</v>
      </c>
      <c r="I9" s="116"/>
      <c r="J9" s="46"/>
      <c r="K9" s="46"/>
      <c r="L9" s="46"/>
      <c r="M9" s="46"/>
      <c r="N9" s="46"/>
      <c r="O9" s="46"/>
    </row>
    <row r="10" customFormat="false" ht="15.75" hidden="false" customHeight="true" outlineLevel="0" collapsed="false">
      <c r="A10" s="117" t="s">
        <v>170</v>
      </c>
      <c r="B10" s="123" t="n">
        <v>980671500</v>
      </c>
      <c r="C10" s="118" t="n">
        <v>733140166</v>
      </c>
      <c r="D10" s="119" t="n">
        <f aca="false">C10/B10-1</f>
        <v>-0.252410041486879</v>
      </c>
      <c r="E10" s="119" t="n">
        <v>0.1</v>
      </c>
      <c r="F10" s="119" t="n">
        <v>0.15</v>
      </c>
      <c r="G10" s="120" t="n">
        <f aca="false">IF(ISBLANK(D10), 0,IF(D10&lt;F10, 100, IF(D10=F10, 80, IF(D10=E10, 100, IF(D10&lt;E10, 80 + (D10-F10)/(E10-F10)*(100-80), 100 + (D10-E10)/(E10-F10)*(100-80))))))</f>
        <v>100</v>
      </c>
      <c r="H10" s="121" t="str">
        <f aca="false">IF(ISBLANK(D10), "isi data dulu",IF(D10 &lt; F10, "Dibawah target", IF(D10 &lt;= E10, "Di dalam target", "Melebihi target")))</f>
        <v>Dibawah target</v>
      </c>
      <c r="I10" s="122"/>
      <c r="J10" s="46"/>
      <c r="K10" s="46"/>
      <c r="L10" s="46"/>
      <c r="M10" s="46"/>
      <c r="N10" s="46"/>
      <c r="O10" s="46"/>
    </row>
    <row r="11" customFormat="false" ht="15.75" hidden="false" customHeight="true" outlineLevel="0" collapsed="false">
      <c r="A11" s="124" t="s">
        <v>171</v>
      </c>
      <c r="B11" s="112" t="n">
        <v>347880000</v>
      </c>
      <c r="C11" s="112" t="n">
        <v>285183952</v>
      </c>
      <c r="D11" s="113" t="n">
        <f aca="false">C11/B11-1</f>
        <v>-0.180223203403472</v>
      </c>
      <c r="E11" s="113" t="n">
        <v>0.1</v>
      </c>
      <c r="F11" s="113" t="n">
        <v>0.15</v>
      </c>
      <c r="G11" s="114" t="n">
        <f aca="false">IF(ISBLANK(D11), 0,IF(D11&lt;F11, 100, IF(D11=F11, 80, IF(D11=E11, 100, IF(D11&lt;E11, 80 + (D11-F11)/(E11-F11)*(100-80), 100 + (D11-E11)/(E11-F11)*(100-80))))))</f>
        <v>100</v>
      </c>
      <c r="H11" s="115" t="str">
        <f aca="false">IF(ISBLANK(D11), "isi data dulu",IF(D11 &lt; F11, "Dibawah target", IF(D11 &lt;= E11, "Di dalam target", "Melebihi target")))</f>
        <v>Dibawah target</v>
      </c>
      <c r="I11" s="116"/>
      <c r="J11" s="46"/>
      <c r="K11" s="46"/>
      <c r="L11" s="46"/>
      <c r="M11" s="46"/>
      <c r="N11" s="46"/>
      <c r="O11" s="46"/>
    </row>
    <row r="12" customFormat="false" ht="15.75" hidden="false" customHeight="true" outlineLevel="0" collapsed="false">
      <c r="A12" s="117" t="s">
        <v>172</v>
      </c>
      <c r="B12" s="118" t="n">
        <v>457400000</v>
      </c>
      <c r="C12" s="118"/>
      <c r="D12" s="119"/>
      <c r="E12" s="119" t="n">
        <v>0.1</v>
      </c>
      <c r="F12" s="119" t="n">
        <v>0.15</v>
      </c>
      <c r="G12" s="120"/>
      <c r="H12" s="121" t="str">
        <f aca="false">IF(ISBLANK(D12), "isi data dulu",IF(D12 &lt; F12, "Dibawah target", IF(D12 &lt;= E12, "Di dalam target", "Melebihi target")))</f>
        <v>isi data dulu</v>
      </c>
      <c r="I12" s="122"/>
      <c r="J12" s="46"/>
      <c r="K12" s="46"/>
      <c r="L12" s="46"/>
      <c r="M12" s="46"/>
      <c r="N12" s="46"/>
      <c r="O12" s="46"/>
    </row>
    <row r="13" customFormat="false" ht="15.75" hidden="false" customHeight="true" outlineLevel="0" collapsed="false">
      <c r="A13" s="111" t="s">
        <v>173</v>
      </c>
      <c r="B13" s="112" t="n">
        <v>974750000</v>
      </c>
      <c r="C13" s="112"/>
      <c r="D13" s="113"/>
      <c r="E13" s="113" t="n">
        <v>0.1</v>
      </c>
      <c r="F13" s="113" t="n">
        <v>0.15</v>
      </c>
      <c r="G13" s="114"/>
      <c r="H13" s="115" t="str">
        <f aca="false">IF(ISBLANK(D13), "isi data dulu",IF(D13 &lt; F13, "Dibawah target", IF(D13 &lt;= E13, "Di dalam target", "Melebihi target")))</f>
        <v>isi data dulu</v>
      </c>
      <c r="I13" s="116"/>
      <c r="J13" s="46"/>
      <c r="K13" s="46"/>
      <c r="L13" s="46"/>
      <c r="M13" s="46"/>
      <c r="N13" s="46"/>
      <c r="O13" s="46"/>
    </row>
    <row r="14" customFormat="false" ht="15.75" hidden="false" customHeight="true" outlineLevel="0" collapsed="false">
      <c r="A14" s="117" t="s">
        <v>174</v>
      </c>
      <c r="B14" s="118" t="n">
        <v>28798146</v>
      </c>
      <c r="C14" s="118" t="n">
        <v>20284000</v>
      </c>
      <c r="D14" s="113" t="n">
        <f aca="false">C14/B14-1</f>
        <v>-0.295649101855376</v>
      </c>
      <c r="E14" s="119" t="n">
        <v>0.1</v>
      </c>
      <c r="F14" s="119" t="n">
        <v>0.15</v>
      </c>
      <c r="G14" s="114" t="n">
        <f aca="false">IF(ISBLANK(D14), 0,IF(D14&lt;F14, 100, IF(D14=F14, 80, IF(D14=E14, 100, IF(D14&lt;E14, 80 + (D14-F14)/(E14-F14)*(100-80), 100 + (D14-E14)/(E14-F14)*(100-80))))))</f>
        <v>100</v>
      </c>
      <c r="H14" s="121" t="str">
        <f aca="false">IF(ISBLANK(D14), "isi data dulu",IF(D14 &lt; F14, "Dibawah target", IF(D14 &lt;= E14, "Di dalam target", "Melebihi target")))</f>
        <v>Dibawah target</v>
      </c>
      <c r="I14" s="122"/>
      <c r="J14" s="46"/>
      <c r="K14" s="46"/>
      <c r="L14" s="46"/>
      <c r="M14" s="46"/>
      <c r="N14" s="46"/>
      <c r="O14" s="46"/>
    </row>
    <row r="15" customFormat="false" ht="15.75" hidden="false" customHeight="true" outlineLevel="0" collapsed="false">
      <c r="A15" s="111" t="s">
        <v>175</v>
      </c>
      <c r="B15" s="112" t="n">
        <v>85665360</v>
      </c>
      <c r="C15" s="112" t="n">
        <v>75000000</v>
      </c>
      <c r="D15" s="113" t="n">
        <f aca="false">C15/B15-1</f>
        <v>-0.12450026475112</v>
      </c>
      <c r="E15" s="113" t="n">
        <v>0.1</v>
      </c>
      <c r="F15" s="113" t="n">
        <v>0.15</v>
      </c>
      <c r="G15" s="114" t="n">
        <f aca="false">IF(ISBLANK(D15), 0,IF(D15&lt;F15, 100, IF(D15=F15, 80, IF(D15=E15, 100, IF(D15&lt;E15, 80 + (D15-F15)/(E15-F15)*(100-80), 100 + (D15-E15)/(E15-F15)*(100-80))))))</f>
        <v>100</v>
      </c>
      <c r="H15" s="115" t="str">
        <f aca="false">IF(ISBLANK(D15), "isi data dulu",IF(D15 &lt; F15, "Dibawah target", IF(D15 &lt;= E15, "Di dalam target", "Melebihi target")))</f>
        <v>Dibawah target</v>
      </c>
      <c r="I15" s="116"/>
      <c r="J15" s="46"/>
      <c r="K15" s="46"/>
      <c r="L15" s="46"/>
      <c r="M15" s="46"/>
      <c r="N15" s="46"/>
      <c r="O15" s="46"/>
    </row>
    <row r="16" customFormat="false" ht="15.75" hidden="false" customHeight="true" outlineLevel="0" collapsed="false">
      <c r="A16" s="117"/>
      <c r="B16" s="118"/>
      <c r="C16" s="118"/>
      <c r="D16" s="119"/>
      <c r="E16" s="119" t="n">
        <v>0.1</v>
      </c>
      <c r="F16" s="119" t="n">
        <v>0.15</v>
      </c>
      <c r="G16" s="120"/>
      <c r="H16" s="121" t="str">
        <f aca="false">IF(ISBLANK(D16), "isi data dulu",IF(D16 &lt; F16, "Dibawah target", IF(D16 &lt;= E16, "Di dalam target", "Melebihi target")))</f>
        <v>isi data dulu</v>
      </c>
      <c r="I16" s="122"/>
      <c r="J16" s="46"/>
      <c r="K16" s="46"/>
      <c r="L16" s="46"/>
      <c r="M16" s="46"/>
      <c r="N16" s="46"/>
      <c r="O16" s="46"/>
    </row>
    <row r="17" customFormat="false" ht="15.75" hidden="false" customHeight="true" outlineLevel="0" collapsed="false">
      <c r="A17" s="111"/>
      <c r="B17" s="112"/>
      <c r="C17" s="112"/>
      <c r="D17" s="113"/>
      <c r="E17" s="113" t="n">
        <v>0.1</v>
      </c>
      <c r="F17" s="113" t="n">
        <v>0.15</v>
      </c>
      <c r="G17" s="114"/>
      <c r="H17" s="115" t="str">
        <f aca="false">IF(ISBLANK(D17), "isi data dulu",IF(D17 &lt; F17, "Dibawah target", IF(D17 &lt;= E17, "Di dalam target", "Melebihi target")))</f>
        <v>isi data dulu</v>
      </c>
      <c r="I17" s="116"/>
      <c r="J17" s="46"/>
      <c r="K17" s="46"/>
      <c r="L17" s="46"/>
      <c r="M17" s="46"/>
      <c r="N17" s="46"/>
      <c r="O17" s="46"/>
    </row>
    <row r="18" customFormat="false" ht="15.75" hidden="false" customHeight="true" outlineLevel="0" collapsed="false">
      <c r="A18" s="117"/>
      <c r="B18" s="118"/>
      <c r="C18" s="118"/>
      <c r="D18" s="119"/>
      <c r="E18" s="119" t="n">
        <v>0.1</v>
      </c>
      <c r="F18" s="119" t="n">
        <v>0.15</v>
      </c>
      <c r="G18" s="120"/>
      <c r="H18" s="121" t="str">
        <f aca="false">IF(ISBLANK(D18), "isi data dulu",IF(D18 &lt; F18, "Dibawah target", IF(D18 &lt;= E18, "Di dalam target", "Melebihi target")))</f>
        <v>isi data dulu</v>
      </c>
      <c r="I18" s="122"/>
      <c r="J18" s="46"/>
      <c r="K18" s="46"/>
      <c r="L18" s="46"/>
      <c r="M18" s="46"/>
      <c r="N18" s="46"/>
      <c r="O18" s="46"/>
    </row>
    <row r="19" customFormat="false" ht="15.75" hidden="false" customHeight="true" outlineLevel="0" collapsed="false">
      <c r="A19" s="125" t="s">
        <v>176</v>
      </c>
      <c r="B19" s="126"/>
      <c r="C19" s="126"/>
      <c r="D19" s="127" t="n">
        <f aca="false">AVERAGE(D7:D11,D14:D15)</f>
        <v>-0.240274545480972</v>
      </c>
      <c r="E19" s="127" t="n">
        <f aca="false">AVERAGE(E7:E18)</f>
        <v>0.1</v>
      </c>
      <c r="F19" s="127" t="n">
        <f aca="false">AVERAGE(F7:F18)</f>
        <v>0.15</v>
      </c>
      <c r="G19" s="128" t="n">
        <f aca="false">AVERAGE(G7:G18)</f>
        <v>93.0770354577585</v>
      </c>
      <c r="H19" s="129" t="s">
        <v>177</v>
      </c>
      <c r="I19" s="130"/>
      <c r="J19" s="46"/>
      <c r="K19" s="46"/>
      <c r="L19" s="46"/>
      <c r="M19" s="46"/>
      <c r="N19" s="46"/>
      <c r="O19" s="46"/>
    </row>
    <row r="20" customFormat="false" ht="15.75" hidden="false" customHeight="true" outlineLevel="0" collapsed="false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</row>
    <row r="21" customFormat="false" ht="15.75" hidden="false" customHeight="true" outlineLevel="0" collapsed="false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</row>
    <row r="22" customFormat="false" ht="15.75" hidden="false" customHeight="true" outlineLevel="0" collapsed="false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</row>
    <row r="23" customFormat="false" ht="15.75" hidden="false" customHeight="true" outlineLevel="0" collapsed="false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</row>
    <row r="24" customFormat="false" ht="15.75" hidden="false" customHeight="true" outlineLevel="0" collapsed="false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</row>
    <row r="25" customFormat="false" ht="15.75" hidden="false" customHeight="true" outlineLevel="0" collapsed="false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</row>
    <row r="26" customFormat="false" ht="15.75" hidden="false" customHeight="true" outlineLevel="0" collapsed="false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</row>
    <row r="39" customFormat="false" ht="13.5" hidden="false" customHeight="false" outlineLevel="0" collapsed="false">
      <c r="D39" s="131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true" showErrorMessage="false" showInputMessage="false" sqref="D7:F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false" showInputMessage="false" sqref="H7:H19" type="list">
      <formula1>"Di dalam target,Dibawah target,Melebihi target,isi data dulu"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56854"/>
    <pageSetUpPr fitToPage="false"/>
  </sheetPr>
  <dimension ref="A1:M39"/>
  <sheetViews>
    <sheetView showFormulas="false" showGridLines="true" showRowColHeaders="true" showZeros="true" rightToLeft="false" tabSelected="false" showOutlineSymbols="true" defaultGridColor="true" view="normal" topLeftCell="A1" colorId="64" zoomScale="70" zoomScaleNormal="70" zoomScalePageLayoutView="100" workbookViewId="0">
      <selection pane="topLeft" activeCell="E24" activeCellId="0" sqref="E24"/>
    </sheetView>
  </sheetViews>
  <sheetFormatPr defaultColWidth="12.66796875" defaultRowHeight="12.75" zeroHeight="false" outlineLevelRow="0" outlineLevelCol="0"/>
  <cols>
    <col collapsed="false" customWidth="false" hidden="false" outlineLevel="0" max="1" min="1" style="1" width="12.67"/>
    <col collapsed="false" customWidth="true" hidden="false" outlineLevel="0" max="2" min="2" style="1" width="15.47"/>
    <col collapsed="false" customWidth="true" hidden="false" outlineLevel="0" max="3" min="3" style="1" width="19.14"/>
    <col collapsed="false" customWidth="true" hidden="false" outlineLevel="0" max="4" min="4" style="1" width="18.67"/>
    <col collapsed="false" customWidth="true" hidden="false" outlineLevel="0" max="5" min="5" style="1" width="9.47"/>
    <col collapsed="false" customWidth="true" hidden="false" outlineLevel="0" max="6" min="6" style="1" width="20.66"/>
    <col collapsed="false" customWidth="true" hidden="false" outlineLevel="0" max="7" min="7" style="1" width="72.13"/>
    <col collapsed="false" customWidth="false" hidden="false" outlineLevel="0" max="16384" min="8" style="1" width="12.67"/>
  </cols>
  <sheetData>
    <row r="1" customFormat="false" ht="15.75" hidden="false" customHeight="true" outlineLevel="0" collapsed="false">
      <c r="A1" s="102" t="s">
        <v>160</v>
      </c>
      <c r="B1" s="7" t="s">
        <v>48</v>
      </c>
      <c r="C1" s="103" t="s">
        <v>49</v>
      </c>
      <c r="D1" s="46"/>
      <c r="E1" s="46"/>
      <c r="F1" s="46"/>
      <c r="G1" s="46"/>
      <c r="H1" s="46"/>
      <c r="I1" s="46"/>
      <c r="J1" s="46"/>
      <c r="K1" s="46"/>
      <c r="L1" s="46"/>
      <c r="M1" s="46"/>
    </row>
    <row r="2" customFormat="false" ht="13.5" hidden="false" customHeight="false" outlineLevel="0" collapsed="false">
      <c r="A2" s="102" t="s">
        <v>15</v>
      </c>
      <c r="B2" s="104" t="s">
        <v>67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customFormat="false" ht="13.5" hidden="false" customHeight="false" outlineLevel="0" collapsed="false">
      <c r="A3" s="102" t="s">
        <v>20</v>
      </c>
      <c r="B3" s="104" t="s">
        <v>45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customFormat="false" ht="15.75" hidden="false" customHeight="true" outlineLevel="0" collapsed="false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</row>
    <row r="5" customFormat="false" ht="15.75" hidden="false" customHeight="true" outlineLevel="0" collapsed="false">
      <c r="D5" s="46"/>
      <c r="E5" s="46"/>
      <c r="F5" s="46"/>
      <c r="G5" s="46"/>
      <c r="H5" s="46"/>
      <c r="I5" s="46"/>
      <c r="J5" s="46"/>
      <c r="K5" s="46"/>
      <c r="L5" s="46"/>
      <c r="M5" s="46"/>
    </row>
    <row r="6" customFormat="false" ht="15.75" hidden="false" customHeight="true" outlineLevel="0" collapsed="false">
      <c r="A6" s="132" t="s">
        <v>15</v>
      </c>
      <c r="B6" s="133" t="s">
        <v>178</v>
      </c>
      <c r="C6" s="133" t="s">
        <v>165</v>
      </c>
      <c r="D6" s="133" t="s">
        <v>30</v>
      </c>
      <c r="E6" s="133" t="s">
        <v>24</v>
      </c>
      <c r="F6" s="133" t="s">
        <v>166</v>
      </c>
      <c r="G6" s="134" t="s">
        <v>179</v>
      </c>
      <c r="H6" s="46"/>
      <c r="I6" s="46"/>
      <c r="J6" s="46"/>
      <c r="K6" s="46"/>
      <c r="L6" s="46"/>
      <c r="M6" s="46"/>
    </row>
    <row r="7" customFormat="false" ht="15.75" hidden="false" customHeight="true" outlineLevel="0" collapsed="false">
      <c r="A7" s="111" t="s">
        <v>180</v>
      </c>
      <c r="B7" s="135" t="n">
        <v>0</v>
      </c>
      <c r="C7" s="112" t="n">
        <v>3</v>
      </c>
      <c r="D7" s="112" t="n">
        <v>5</v>
      </c>
      <c r="E7" s="114" t="n">
        <f aca="false">IF(ISBLANK(B7), 0,IF(B7&lt;=C7, 100, IF(B7&gt;=D7, IF(B7=D7, 80, 0), 100 - ((B7-C7)/(D7-C7) * 20))))</f>
        <v>100</v>
      </c>
      <c r="F7" s="115" t="str">
        <f aca="false">IF(ISBLANK(B7), "isi data dulu", IF(B7&lt;=C7, "sesuai target", IF(AND(B7&gt;C7,B7&lt;=D7), "di dalam target", IF(B7&gt;D7, "melebihi batas", ""))))</f>
        <v>sesuai target</v>
      </c>
      <c r="G7" s="116"/>
      <c r="H7" s="46"/>
      <c r="I7" s="46"/>
      <c r="J7" s="46"/>
      <c r="K7" s="46"/>
      <c r="L7" s="46"/>
      <c r="M7" s="46"/>
    </row>
    <row r="8" customFormat="false" ht="15.75" hidden="false" customHeight="true" outlineLevel="0" collapsed="false">
      <c r="A8" s="117" t="s">
        <v>181</v>
      </c>
      <c r="B8" s="136" t="n">
        <v>21</v>
      </c>
      <c r="C8" s="118" t="n">
        <v>3</v>
      </c>
      <c r="D8" s="118" t="n">
        <v>5</v>
      </c>
      <c r="E8" s="114" t="n">
        <f aca="false">IF(ISBLANK(B8), 0,IF(B8&lt;=C8, 100, IF(B8&gt;=D8, IF(B8=D8, 80, 0), 100 - ((B8-C8)/(D8-C8) * 20))))</f>
        <v>0</v>
      </c>
      <c r="F8" s="121" t="str">
        <f aca="false">IF(ISBLANK(B8), "isi data dulu", IF(B8&lt;=C8, "sesuai target", IF(AND(B8&gt;C8,B8&lt;=D8), "di dalam target", IF(B8&gt;D8, "melebihi batas", ""))))</f>
        <v>melebihi batas</v>
      </c>
      <c r="G8" s="122"/>
      <c r="H8" s="46"/>
      <c r="I8" s="46"/>
      <c r="J8" s="46"/>
      <c r="K8" s="46"/>
      <c r="L8" s="46"/>
      <c r="M8" s="46"/>
    </row>
    <row r="9" customFormat="false" ht="15.75" hidden="false" customHeight="true" outlineLevel="0" collapsed="false">
      <c r="A9" s="111" t="s">
        <v>182</v>
      </c>
      <c r="B9" s="135" t="n">
        <v>17</v>
      </c>
      <c r="C9" s="112" t="n">
        <v>3</v>
      </c>
      <c r="D9" s="112" t="n">
        <v>5</v>
      </c>
      <c r="E9" s="114" t="n">
        <f aca="false">IF(ISBLANK(B9), 0,IF(B9&lt;=C9, 100, IF(B9&gt;=D9, IF(B9=D9, 80, 0), 100 - ((B9-C9)/(D9-C9) * 20))))</f>
        <v>0</v>
      </c>
      <c r="F9" s="115" t="str">
        <f aca="false">IF(ISBLANK(B9), "isi data dulu", IF(B9&lt;=C9, "sesuai target", IF(AND(B9&gt;C9,B9&lt;=D9), "di dalam target", IF(B9&gt;D9, "melebihi batas", ""))))</f>
        <v>melebihi batas</v>
      </c>
      <c r="G9" s="116"/>
      <c r="H9" s="46"/>
      <c r="I9" s="46"/>
      <c r="J9" s="46"/>
      <c r="K9" s="46"/>
      <c r="L9" s="46"/>
      <c r="M9" s="46"/>
    </row>
    <row r="10" customFormat="false" ht="15.75" hidden="false" customHeight="true" outlineLevel="0" collapsed="false">
      <c r="A10" s="117" t="s">
        <v>183</v>
      </c>
      <c r="B10" s="136" t="n">
        <v>40</v>
      </c>
      <c r="C10" s="118" t="n">
        <v>3</v>
      </c>
      <c r="D10" s="118" t="n">
        <v>5</v>
      </c>
      <c r="E10" s="114" t="n">
        <f aca="false">IF(ISBLANK(B10), 0,IF(B10&lt;=C10, 100, IF(B10&gt;=D10, IF(B10=D10, 80, 0), 100 - ((B10-C10)/(D10-C10) * 20))))</f>
        <v>0</v>
      </c>
      <c r="F10" s="121" t="str">
        <f aca="false">IF(ISBLANK(B10), "isi data dulu", IF(B10&lt;=C10, "sesuai target", IF(AND(B10&gt;C10,B10&lt;=D10), "di dalam target", IF(B10&gt;D10, "melebihi batas", ""))))</f>
        <v>melebihi batas</v>
      </c>
      <c r="G10" s="122"/>
      <c r="H10" s="46"/>
      <c r="I10" s="46"/>
      <c r="J10" s="46"/>
      <c r="K10" s="46"/>
      <c r="L10" s="46"/>
      <c r="M10" s="46"/>
    </row>
    <row r="11" customFormat="false" ht="15.75" hidden="false" customHeight="true" outlineLevel="0" collapsed="false">
      <c r="A11" s="111" t="s">
        <v>184</v>
      </c>
      <c r="B11" s="135" t="n">
        <v>67</v>
      </c>
      <c r="C11" s="112" t="n">
        <v>3</v>
      </c>
      <c r="D11" s="112" t="n">
        <v>5</v>
      </c>
      <c r="E11" s="114" t="n">
        <f aca="false">IF(ISBLANK(B11), 0,IF(B11&lt;=C11, 100, IF(B11&gt;=D11, IF(B11=D11, 80, 0), 100 - ((B11-C11)/(D11-C11) * 20))))</f>
        <v>0</v>
      </c>
      <c r="F11" s="115" t="str">
        <f aca="false">IF(ISBLANK(B11), "isi data dulu", IF(B11&lt;=C11, "sesuai target", IF(AND(B11&gt;C11,B11&lt;=D11), "di dalam target", IF(B11&gt;D11, "melebihi batas", ""))))</f>
        <v>melebihi batas</v>
      </c>
      <c r="G11" s="116" t="s">
        <v>185</v>
      </c>
      <c r="H11" s="46"/>
      <c r="I11" s="46"/>
      <c r="J11" s="46"/>
      <c r="K11" s="46"/>
      <c r="L11" s="46"/>
      <c r="M11" s="46"/>
    </row>
    <row r="12" customFormat="false" ht="15.75" hidden="false" customHeight="true" outlineLevel="0" collapsed="false">
      <c r="A12" s="117" t="s">
        <v>186</v>
      </c>
      <c r="B12" s="136" t="n">
        <v>94</v>
      </c>
      <c r="C12" s="118" t="n">
        <v>3</v>
      </c>
      <c r="D12" s="118" t="n">
        <v>5</v>
      </c>
      <c r="E12" s="114" t="n">
        <f aca="false">IF(ISBLANK(B12), 0,IF(B12&lt;=C12, 100, IF(B12&gt;=D12, IF(B12=D12, 80, 0), 100 - ((B12-C12)/(D12-C12) * 20))))</f>
        <v>0</v>
      </c>
      <c r="F12" s="121" t="str">
        <f aca="false">IF(ISBLANK(B12), "isi data dulu", IF(B12&lt;=C12, "sesuai target", IF(AND(B12&gt;C12,B12&lt;=D12), "di dalam target", IF(B12&gt;D12, "melebihi batas", ""))))</f>
        <v>melebihi batas</v>
      </c>
      <c r="G12" s="122" t="s">
        <v>187</v>
      </c>
      <c r="H12" s="46"/>
      <c r="I12" s="46"/>
      <c r="J12" s="46"/>
      <c r="K12" s="46"/>
      <c r="L12" s="46"/>
      <c r="M12" s="46"/>
    </row>
    <row r="13" customFormat="false" ht="15.75" hidden="false" customHeight="true" outlineLevel="0" collapsed="false">
      <c r="A13" s="111" t="s">
        <v>188</v>
      </c>
      <c r="B13" s="135" t="n">
        <v>8</v>
      </c>
      <c r="C13" s="112" t="n">
        <v>3</v>
      </c>
      <c r="D13" s="112" t="n">
        <v>5</v>
      </c>
      <c r="E13" s="114" t="n">
        <f aca="false">IF(ISBLANK(B13), 0,IF(B13&lt;=C13, 100, IF(B13&gt;=D13, IF(B13=D13, 80, 0), 100 - ((B13-C13)/(D13-C13) * 20))))</f>
        <v>0</v>
      </c>
      <c r="F13" s="115" t="str">
        <f aca="false">IF(ISBLANK(B13), "isi data dulu", IF(B13&lt;=C13, "sesuai target", IF(AND(B13&gt;C13,B13&lt;=D13), "di dalam target", IF(B13&gt;D13, "melebihi batas", ""))))</f>
        <v>melebihi batas</v>
      </c>
      <c r="G13" s="116"/>
      <c r="H13" s="46"/>
      <c r="I13" s="46"/>
      <c r="J13" s="46"/>
      <c r="K13" s="46"/>
      <c r="L13" s="46"/>
      <c r="M13" s="46"/>
    </row>
    <row r="14" customFormat="false" ht="15.75" hidden="false" customHeight="true" outlineLevel="0" collapsed="false">
      <c r="A14" s="117" t="s">
        <v>189</v>
      </c>
      <c r="B14" s="136" t="n">
        <v>8</v>
      </c>
      <c r="C14" s="118" t="n">
        <v>3</v>
      </c>
      <c r="D14" s="118" t="n">
        <v>5</v>
      </c>
      <c r="E14" s="114" t="n">
        <f aca="false">IF(ISBLANK(B14), 0,IF(B14&lt;=C14, 100, IF(B14&gt;=D14, IF(B14=D14, 80, 0), 100 - ((B14-C14)/(D14-C14) * 20))))</f>
        <v>0</v>
      </c>
      <c r="F14" s="121" t="str">
        <f aca="false">IF(ISBLANK(B14), "isi data dulu", IF(B14&lt;=C14, "sesuai target", IF(AND(B14&gt;C14,B14&lt;=D14), "di dalam target", IF(B14&gt;D14, "melebihi batas", ""))))</f>
        <v>melebihi batas</v>
      </c>
      <c r="G14" s="122"/>
      <c r="H14" s="46"/>
      <c r="I14" s="46"/>
      <c r="J14" s="46"/>
      <c r="K14" s="46"/>
      <c r="L14" s="46"/>
      <c r="M14" s="46"/>
    </row>
    <row r="15" customFormat="false" ht="15.75" hidden="false" customHeight="true" outlineLevel="0" collapsed="false">
      <c r="A15" s="111" t="s">
        <v>190</v>
      </c>
      <c r="B15" s="135" t="n">
        <v>6</v>
      </c>
      <c r="C15" s="112" t="n">
        <v>3</v>
      </c>
      <c r="D15" s="112" t="n">
        <v>5</v>
      </c>
      <c r="E15" s="114" t="n">
        <f aca="false">IF(ISBLANK(B15), 0,IF(B15&lt;=C15, 100, IF(B15&gt;=D15, IF(B15=D15, 80, 0), 100 - ((B15-C15)/(D15-C15) * 20))))</f>
        <v>0</v>
      </c>
      <c r="F15" s="115" t="str">
        <f aca="false">IF(ISBLANK(B15), "isi data dulu", IF(B15&lt;=C15, "sesuai target", IF(AND(B15&gt;C15,B15&lt;=D15), "di dalam target", IF(B15&gt;D15, "melebihi batas", ""))))</f>
        <v>melebihi batas</v>
      </c>
      <c r="G15" s="116"/>
      <c r="H15" s="46"/>
      <c r="I15" s="46"/>
      <c r="J15" s="46"/>
      <c r="K15" s="46"/>
      <c r="L15" s="46"/>
      <c r="M15" s="46"/>
    </row>
    <row r="16" customFormat="false" ht="15.75" hidden="false" customHeight="true" outlineLevel="0" collapsed="false">
      <c r="A16" s="117" t="s">
        <v>191</v>
      </c>
      <c r="B16" s="136"/>
      <c r="C16" s="118" t="n">
        <v>3</v>
      </c>
      <c r="D16" s="118" t="n">
        <v>5</v>
      </c>
      <c r="E16" s="114" t="n">
        <f aca="false">IF(ISBLANK(B16), 0,IF(B16&lt;=C16, 100, IF(B16&gt;=D16, IF(B16=D16, 80, 0), 100 - ((B16-C16)/(D16-C16) * 20))))</f>
        <v>0</v>
      </c>
      <c r="F16" s="121" t="str">
        <f aca="false">IF(ISBLANK(B16), "isi data dulu", IF(B16&lt;=C16, "sesuai target", IF(AND(B16&gt;C16,B16&lt;=D16), "di dalam target", IF(B16&gt;D16, "melebihi batas", ""))))</f>
        <v>isi data dulu</v>
      </c>
      <c r="G16" s="122"/>
      <c r="H16" s="46"/>
      <c r="I16" s="46"/>
      <c r="J16" s="46"/>
      <c r="K16" s="46"/>
      <c r="L16" s="46"/>
      <c r="M16" s="46"/>
    </row>
    <row r="17" customFormat="false" ht="15.75" hidden="false" customHeight="true" outlineLevel="0" collapsed="false">
      <c r="A17" s="111" t="s">
        <v>192</v>
      </c>
      <c r="B17" s="135"/>
      <c r="C17" s="112" t="n">
        <v>3</v>
      </c>
      <c r="D17" s="112" t="n">
        <v>5</v>
      </c>
      <c r="E17" s="114" t="n">
        <f aca="false">IF(ISBLANK(B17), 0,IF(B17&lt;=C17, 100, IF(B17&gt;=D17, IF(B17=D17, 80, 0), 100 - ((B17-C17)/(D17-C17) * 20))))</f>
        <v>0</v>
      </c>
      <c r="F17" s="115" t="str">
        <f aca="false">IF(ISBLANK(B17), "isi data dulu", IF(B17&lt;=C17, "sesuai target", IF(AND(B17&gt;C17,B17&lt;=D17), "di dalam target", IF(B17&gt;D17, "melebihi batas", ""))))</f>
        <v>isi data dulu</v>
      </c>
      <c r="G17" s="116"/>
      <c r="H17" s="46"/>
      <c r="I17" s="46"/>
      <c r="J17" s="46"/>
      <c r="K17" s="46"/>
      <c r="L17" s="46"/>
      <c r="M17" s="46"/>
    </row>
    <row r="18" customFormat="false" ht="15.75" hidden="false" customHeight="true" outlineLevel="0" collapsed="false">
      <c r="A18" s="117" t="s">
        <v>193</v>
      </c>
      <c r="B18" s="136"/>
      <c r="C18" s="118" t="n">
        <v>3</v>
      </c>
      <c r="D18" s="118" t="n">
        <v>5</v>
      </c>
      <c r="E18" s="114" t="n">
        <f aca="false">IF(ISBLANK(B18), 0,IF(B18&lt;=C18, 100, IF(B18&gt;=D18, IF(B18=D18, 80, 0), 100 - ((B18-C18)/(D18-C18) * 20))))</f>
        <v>0</v>
      </c>
      <c r="F18" s="121" t="str">
        <f aca="false">IF(ISBLANK(B18), "isi data dulu", IF(B18&lt;=C18, "sesuai target", IF(AND(B18&gt;C18,B18&lt;=D18), "di dalam target", IF(B18&gt;D18, "melebihi batas", ""))))</f>
        <v>isi data dulu</v>
      </c>
      <c r="G18" s="122"/>
      <c r="H18" s="46"/>
      <c r="I18" s="46"/>
      <c r="J18" s="46"/>
      <c r="K18" s="46"/>
      <c r="L18" s="46"/>
      <c r="M18" s="46"/>
    </row>
    <row r="19" customFormat="false" ht="15.75" hidden="false" customHeight="true" outlineLevel="0" collapsed="false">
      <c r="A19" s="125" t="s">
        <v>176</v>
      </c>
      <c r="B19" s="137" t="n">
        <f aca="false">SUM(B7:B18)</f>
        <v>261</v>
      </c>
      <c r="C19" s="138" t="n">
        <f aca="false">SUM(C7:C18)</f>
        <v>36</v>
      </c>
      <c r="D19" s="138" t="n">
        <f aca="false">SUM(D7:D18)</f>
        <v>60</v>
      </c>
      <c r="E19" s="128" t="n">
        <f aca="false">AVERAGE(E7:E18)</f>
        <v>8.33333333333333</v>
      </c>
      <c r="F19" s="129" t="str">
        <f aca="false">IF(ISBLANK(B19), "isi data dulu", IF(B19&lt;=C19, "sesuai target", IF(AND(B19&gt;C19,B19&lt;=D19), "di dalam target", IF(B19&gt;D19, "melebihi batas", ""))))</f>
        <v>melebihi batas</v>
      </c>
      <c r="G19" s="130"/>
      <c r="H19" s="46"/>
      <c r="I19" s="46"/>
      <c r="J19" s="46"/>
      <c r="K19" s="46"/>
      <c r="L19" s="46"/>
      <c r="M19" s="46"/>
    </row>
    <row r="20" customFormat="false" ht="15.75" hidden="false" customHeight="true" outlineLevel="0" collapsed="false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</row>
    <row r="21" customFormat="false" ht="15.75" hidden="false" customHeight="true" outlineLevel="0" collapsed="false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</row>
    <row r="22" customFormat="false" ht="15.75" hidden="false" customHeight="true" outlineLevel="0" collapsed="false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</row>
    <row r="23" customFormat="false" ht="15.75" hidden="false" customHeight="true" outlineLevel="0" collapsed="false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</row>
    <row r="24" customFormat="false" ht="15.75" hidden="false" customHeight="true" outlineLevel="0" collapsed="false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</row>
    <row r="25" customFormat="false" ht="15.75" hidden="false" customHeight="true" outlineLevel="0" collapsed="false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</row>
    <row r="26" customFormat="false" ht="15.75" hidden="false" customHeight="true" outlineLevel="0" collapsed="false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</row>
    <row r="39" customFormat="false" ht="13.5" hidden="false" customHeight="false" outlineLevel="0" collapsed="false">
      <c r="D39" s="131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true" showErrorMessage="false" showInputMessage="false" sqref="B7:E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false" showInputMessage="false" sqref="F7:F19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  <tableParts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56854"/>
    <pageSetUpPr fitToPage="false"/>
  </sheetPr>
  <dimension ref="A1:M39"/>
  <sheetViews>
    <sheetView showFormulas="false" showGridLines="true" showRowColHeaders="true" showZeros="true" rightToLeft="false" tabSelected="false" showOutlineSymbols="true" defaultGridColor="true" view="normal" topLeftCell="A13" colorId="64" zoomScale="185" zoomScaleNormal="185" zoomScalePageLayoutView="100" workbookViewId="0">
      <selection pane="topLeft" activeCell="B16" activeCellId="0" sqref="B16"/>
    </sheetView>
  </sheetViews>
  <sheetFormatPr defaultColWidth="12.66796875" defaultRowHeight="12.75" zeroHeight="false" outlineLevelRow="0" outlineLevelCol="0"/>
  <cols>
    <col collapsed="false" customWidth="false" hidden="false" outlineLevel="0" max="1" min="1" style="1" width="12.67"/>
    <col collapsed="false" customWidth="true" hidden="false" outlineLevel="0" max="2" min="2" style="1" width="15.47"/>
    <col collapsed="false" customWidth="true" hidden="false" outlineLevel="0" max="3" min="3" style="1" width="19.14"/>
    <col collapsed="false" customWidth="true" hidden="false" outlineLevel="0" max="4" min="4" style="1" width="18.67"/>
    <col collapsed="false" customWidth="true" hidden="false" outlineLevel="0" max="5" min="5" style="1" width="9.47"/>
    <col collapsed="false" customWidth="true" hidden="false" outlineLevel="0" max="6" min="6" style="1" width="20.66"/>
    <col collapsed="false" customWidth="false" hidden="false" outlineLevel="0" max="16384" min="7" style="1" width="12.67"/>
  </cols>
  <sheetData>
    <row r="1" customFormat="false" ht="15.75" hidden="false" customHeight="true" outlineLevel="0" collapsed="false">
      <c r="A1" s="102" t="s">
        <v>160</v>
      </c>
      <c r="B1" s="7" t="s">
        <v>38</v>
      </c>
      <c r="C1" s="103" t="s">
        <v>56</v>
      </c>
      <c r="D1" s="46"/>
      <c r="E1" s="46" t="s">
        <v>194</v>
      </c>
      <c r="F1" s="46"/>
      <c r="G1" s="46"/>
      <c r="H1" s="46"/>
      <c r="I1" s="46"/>
      <c r="J1" s="46"/>
      <c r="K1" s="46"/>
      <c r="L1" s="46"/>
      <c r="M1" s="46"/>
    </row>
    <row r="2" customFormat="false" ht="13.5" hidden="false" customHeight="false" outlineLevel="0" collapsed="false">
      <c r="A2" s="102" t="s">
        <v>15</v>
      </c>
      <c r="B2" s="104" t="s">
        <v>42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customFormat="false" ht="13.5" hidden="false" customHeight="false" outlineLevel="0" collapsed="false">
      <c r="A3" s="102" t="s">
        <v>20</v>
      </c>
      <c r="B3" s="104" t="s">
        <v>45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customFormat="false" ht="15.75" hidden="false" customHeight="true" outlineLevel="0" collapsed="false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</row>
    <row r="5" customFormat="false" ht="15.75" hidden="false" customHeight="true" outlineLevel="0" collapsed="false">
      <c r="D5" s="46"/>
      <c r="E5" s="46"/>
      <c r="F5" s="46"/>
      <c r="G5" s="46"/>
      <c r="H5" s="46"/>
      <c r="I5" s="46"/>
      <c r="J5" s="46"/>
      <c r="K5" s="46"/>
      <c r="L5" s="46"/>
      <c r="M5" s="46"/>
    </row>
    <row r="6" customFormat="false" ht="15.75" hidden="false" customHeight="true" outlineLevel="0" collapsed="false">
      <c r="A6" s="132" t="s">
        <v>15</v>
      </c>
      <c r="B6" s="133" t="s">
        <v>178</v>
      </c>
      <c r="C6" s="133" t="s">
        <v>165</v>
      </c>
      <c r="D6" s="133" t="s">
        <v>30</v>
      </c>
      <c r="E6" s="133" t="s">
        <v>24</v>
      </c>
      <c r="F6" s="134" t="s">
        <v>166</v>
      </c>
      <c r="G6" s="46"/>
      <c r="H6" s="46"/>
      <c r="I6" s="46"/>
      <c r="J6" s="46"/>
      <c r="K6" s="46"/>
      <c r="L6" s="46"/>
      <c r="M6" s="46"/>
    </row>
    <row r="7" customFormat="false" ht="15.75" hidden="false" customHeight="true" outlineLevel="0" collapsed="false">
      <c r="A7" s="111" t="s">
        <v>180</v>
      </c>
      <c r="B7" s="139" t="n">
        <v>0</v>
      </c>
      <c r="C7" s="113" t="n">
        <v>0.03</v>
      </c>
      <c r="D7" s="113" t="n">
        <v>0.05</v>
      </c>
      <c r="E7" s="114" t="n">
        <f aca="false">IF(ISBLANK(B7), 0,IF(B7&lt;=C7, 100, IF(B7&gt;=D7, IF(B7=D7, 80, 0), 100 - ((B7-C7)/(D7-C7) * 20))))</f>
        <v>100</v>
      </c>
      <c r="F7" s="116" t="str">
        <f aca="false">IF(ISBLANK(B7), "isi data dulu", IF(B7&lt;=C7, "sesuai target", IF(AND(B7&gt;C7,B7&lt;=D7), "di dalam target", IF(B7&gt;D7, "melebihi batas", ""))))</f>
        <v>sesuai target</v>
      </c>
      <c r="G7" s="46"/>
      <c r="H7" s="46"/>
      <c r="I7" s="46"/>
      <c r="J7" s="46"/>
      <c r="K7" s="46"/>
      <c r="L7" s="46"/>
      <c r="M7" s="46"/>
    </row>
    <row r="8" customFormat="false" ht="15.75" hidden="false" customHeight="true" outlineLevel="0" collapsed="false">
      <c r="A8" s="117" t="s">
        <v>181</v>
      </c>
      <c r="B8" s="140" t="n">
        <v>0</v>
      </c>
      <c r="C8" s="119" t="n">
        <v>0.03</v>
      </c>
      <c r="D8" s="119" t="n">
        <v>0.05</v>
      </c>
      <c r="E8" s="120" t="n">
        <f aca="false">IF(ISBLANK(B8), 0,IF(B8&lt;=C8, 100, IF(B8&gt;=D8, IF(B8=D8, 80, 0), 100 - ((B8-C8)/(D8-C8) * 20))))</f>
        <v>100</v>
      </c>
      <c r="F8" s="122" t="str">
        <f aca="false">IF(ISBLANK(B8), "isi data dulu", IF(B8&lt;=C8, "sesuai target", IF(AND(B8&gt;C8,B8&lt;=D8), "di dalam target", IF(B8&gt;D8, "melebihi batas", ""))))</f>
        <v>sesuai target</v>
      </c>
      <c r="G8" s="46"/>
      <c r="H8" s="46"/>
      <c r="I8" s="46"/>
      <c r="J8" s="46"/>
      <c r="K8" s="46"/>
      <c r="L8" s="46"/>
      <c r="M8" s="46"/>
    </row>
    <row r="9" customFormat="false" ht="15.75" hidden="false" customHeight="true" outlineLevel="0" collapsed="false">
      <c r="A9" s="111" t="s">
        <v>182</v>
      </c>
      <c r="B9" s="139" t="n">
        <v>0</v>
      </c>
      <c r="C9" s="113" t="n">
        <v>0.03</v>
      </c>
      <c r="D9" s="113" t="n">
        <v>0.05</v>
      </c>
      <c r="E9" s="114" t="n">
        <f aca="false">IF(ISBLANK(B9), 0,IF(B9&lt;=C9, 100, IF(B9&gt;=D9, IF(B9=D9, 80, 0), 100 - ((B9-C9)/(D9-C9) * 20))))</f>
        <v>100</v>
      </c>
      <c r="F9" s="116" t="str">
        <f aca="false">IF(ISBLANK(B9), "isi data dulu", IF(B9&lt;=C9, "sesuai target", IF(AND(B9&gt;C9,B9&lt;=D9), "di dalam target", IF(B9&gt;D9, "melebihi batas", ""))))</f>
        <v>sesuai target</v>
      </c>
      <c r="G9" s="46"/>
      <c r="H9" s="46"/>
      <c r="I9" s="46"/>
      <c r="J9" s="46"/>
      <c r="K9" s="46"/>
      <c r="L9" s="46"/>
      <c r="M9" s="46"/>
    </row>
    <row r="10" customFormat="false" ht="15.75" hidden="false" customHeight="true" outlineLevel="0" collapsed="false">
      <c r="A10" s="117" t="s">
        <v>183</v>
      </c>
      <c r="B10" s="140" t="n">
        <v>0</v>
      </c>
      <c r="C10" s="119" t="n">
        <v>0.03</v>
      </c>
      <c r="D10" s="119" t="n">
        <v>0.05</v>
      </c>
      <c r="E10" s="120" t="n">
        <f aca="false">IF(ISBLANK(B10), 0,IF(B10&lt;=C10, 100, IF(B10&gt;=D10, IF(B10=D10, 80, 0), 100 - ((B10-C10)/(D10-C10) * 20))))</f>
        <v>100</v>
      </c>
      <c r="F10" s="122" t="str">
        <f aca="false">IF(ISBLANK(B10), "isi data dulu", IF(B10&lt;=C10, "sesuai target", IF(AND(B10&gt;C10,B10&lt;=D10), "di dalam target", IF(B10&gt;D10, "melebihi batas", ""))))</f>
        <v>sesuai target</v>
      </c>
      <c r="G10" s="46"/>
      <c r="H10" s="46"/>
      <c r="I10" s="46"/>
      <c r="J10" s="46"/>
      <c r="K10" s="46"/>
      <c r="L10" s="46"/>
      <c r="M10" s="46"/>
    </row>
    <row r="11" customFormat="false" ht="15.75" hidden="false" customHeight="true" outlineLevel="0" collapsed="false">
      <c r="A11" s="111" t="s">
        <v>184</v>
      </c>
      <c r="B11" s="139" t="n">
        <v>0</v>
      </c>
      <c r="C11" s="113" t="n">
        <v>0.03</v>
      </c>
      <c r="D11" s="113" t="n">
        <v>0.05</v>
      </c>
      <c r="E11" s="114" t="n">
        <f aca="false">IF(ISBLANK(B11), 0,IF(B11&lt;=C11, 100, IF(B11&gt;=D11, IF(B11=D11, 80, 0), 100 - ((B11-C11)/(D11-C11) * 20))))</f>
        <v>100</v>
      </c>
      <c r="F11" s="116" t="str">
        <f aca="false">IF(ISBLANK(B11), "isi data dulu", IF(B11&lt;=C11, "sesuai target", IF(AND(B11&gt;C11,B11&lt;=D11), "di dalam target", IF(B11&gt;D11, "melebihi batas", ""))))</f>
        <v>sesuai target</v>
      </c>
      <c r="G11" s="46"/>
      <c r="H11" s="46"/>
      <c r="I11" s="46"/>
      <c r="J11" s="46"/>
      <c r="K11" s="46"/>
      <c r="L11" s="46"/>
      <c r="M11" s="46"/>
    </row>
    <row r="12" customFormat="false" ht="15.75" hidden="false" customHeight="true" outlineLevel="0" collapsed="false">
      <c r="A12" s="117" t="s">
        <v>186</v>
      </c>
      <c r="B12" s="140" t="n">
        <v>0</v>
      </c>
      <c r="C12" s="119" t="n">
        <v>0.03</v>
      </c>
      <c r="D12" s="119" t="n">
        <v>0.05</v>
      </c>
      <c r="E12" s="120" t="n">
        <f aca="false">IF(ISBLANK(B12), 0,IF(B12&lt;=C12, 100, IF(B12&gt;=D12, IF(B12=D12, 80, 0), 100 - ((B12-C12)/(D12-C12) * 20))))</f>
        <v>100</v>
      </c>
      <c r="F12" s="122" t="str">
        <f aca="false">IF(ISBLANK(B12), "isi data dulu", IF(B12&lt;=C12, "sesuai target", IF(AND(B12&gt;C12,B12&lt;=D12), "di dalam target", IF(B12&gt;D12, "melebihi batas", ""))))</f>
        <v>sesuai target</v>
      </c>
      <c r="G12" s="46"/>
      <c r="H12" s="46"/>
      <c r="I12" s="46"/>
      <c r="J12" s="46"/>
      <c r="K12" s="46"/>
      <c r="L12" s="46"/>
      <c r="M12" s="46"/>
    </row>
    <row r="13" customFormat="false" ht="15.75" hidden="false" customHeight="true" outlineLevel="0" collapsed="false">
      <c r="A13" s="111" t="s">
        <v>188</v>
      </c>
      <c r="B13" s="139" t="n">
        <v>0</v>
      </c>
      <c r="C13" s="113" t="n">
        <v>0.03</v>
      </c>
      <c r="D13" s="113" t="n">
        <v>0.05</v>
      </c>
      <c r="E13" s="114" t="n">
        <f aca="false">IF(ISBLANK(B13), 0,IF(B13&lt;=C13, 100, IF(B13&gt;=D13, IF(B13=D13, 80, 0), 100 - ((B13-C13)/(D13-C13) * 20))))</f>
        <v>100</v>
      </c>
      <c r="F13" s="116" t="str">
        <f aca="false">IF(ISBLANK(B13), "isi data dulu", IF(B13&lt;=C13, "sesuai target", IF(AND(B13&gt;C13,B13&lt;=D13), "di dalam target", IF(B13&gt;D13, "melebihi batas", ""))))</f>
        <v>sesuai target</v>
      </c>
      <c r="G13" s="46"/>
      <c r="H13" s="46"/>
      <c r="I13" s="46"/>
      <c r="J13" s="46"/>
      <c r="K13" s="46"/>
      <c r="L13" s="46"/>
      <c r="M13" s="46"/>
    </row>
    <row r="14" customFormat="false" ht="15.75" hidden="false" customHeight="true" outlineLevel="0" collapsed="false">
      <c r="A14" s="117" t="s">
        <v>189</v>
      </c>
      <c r="B14" s="140" t="n">
        <v>0</v>
      </c>
      <c r="C14" s="119" t="n">
        <v>0.03</v>
      </c>
      <c r="D14" s="119" t="n">
        <v>0.05</v>
      </c>
      <c r="E14" s="120" t="n">
        <f aca="false">IF(ISBLANK(B14), 0,IF(B14&lt;=C14, 100, IF(B14&gt;=D14, IF(B14=D14, 80, 0), 100 - ((B14-C14)/(D14-C14) * 20))))</f>
        <v>100</v>
      </c>
      <c r="F14" s="122" t="str">
        <f aca="false">IF(ISBLANK(B14), "isi data dulu", IF(B14&lt;=C14, "sesuai target", IF(AND(B14&gt;C14,B14&lt;=D14), "di dalam target", IF(B14&gt;D14, "melebihi batas", ""))))</f>
        <v>sesuai target</v>
      </c>
      <c r="G14" s="46"/>
      <c r="H14" s="46"/>
      <c r="I14" s="46"/>
      <c r="J14" s="46"/>
      <c r="K14" s="46"/>
      <c r="L14" s="46"/>
      <c r="M14" s="46"/>
    </row>
    <row r="15" customFormat="false" ht="15.75" hidden="false" customHeight="true" outlineLevel="0" collapsed="false">
      <c r="A15" s="111" t="s">
        <v>190</v>
      </c>
      <c r="B15" s="139" t="n">
        <v>0</v>
      </c>
      <c r="C15" s="113" t="n">
        <v>0.03</v>
      </c>
      <c r="D15" s="113" t="n">
        <v>0.05</v>
      </c>
      <c r="E15" s="114" t="n">
        <f aca="false">IF(ISBLANK(B15), 0,IF(B15&lt;=C15, 100, IF(B15&gt;=D15, IF(B15=D15, 80, 0), 100 - ((B15-C15)/(D15-C15) * 20))))</f>
        <v>100</v>
      </c>
      <c r="F15" s="116" t="str">
        <f aca="false">IF(ISBLANK(B15), "isi data dulu", IF(B15&lt;=C15, "sesuai target", IF(AND(B15&gt;C15,B15&lt;=D15), "di dalam target", IF(B15&gt;D15, "melebihi batas", ""))))</f>
        <v>sesuai target</v>
      </c>
      <c r="G15" s="46"/>
      <c r="H15" s="46"/>
      <c r="I15" s="46"/>
      <c r="J15" s="46"/>
      <c r="K15" s="46"/>
      <c r="L15" s="46"/>
      <c r="M15" s="46"/>
    </row>
    <row r="16" customFormat="false" ht="15.75" hidden="false" customHeight="true" outlineLevel="0" collapsed="false">
      <c r="A16" s="117" t="s">
        <v>191</v>
      </c>
      <c r="B16" s="140"/>
      <c r="C16" s="119" t="n">
        <v>0.03</v>
      </c>
      <c r="D16" s="119" t="n">
        <v>0.05</v>
      </c>
      <c r="E16" s="120" t="n">
        <f aca="false">IF(ISBLANK(B16), 0,IF(B16&lt;=C16, 100, IF(B16&gt;=D16, IF(B16=D16, 80, 0), 100 - ((B16-C16)/(D16-C16) * 20))))</f>
        <v>0</v>
      </c>
      <c r="F16" s="122" t="str">
        <f aca="false">IF(ISBLANK(B16), "isi data dulu", IF(B16&lt;=C16, "sesuai target", IF(AND(B16&gt;C16,B16&lt;=D16), "di dalam target", IF(B16&gt;D16, "melebihi batas", ""))))</f>
        <v>isi data dulu</v>
      </c>
      <c r="G16" s="46"/>
      <c r="H16" s="46"/>
      <c r="I16" s="46"/>
      <c r="J16" s="46"/>
      <c r="K16" s="46"/>
      <c r="L16" s="46"/>
      <c r="M16" s="46"/>
    </row>
    <row r="17" customFormat="false" ht="15.75" hidden="false" customHeight="true" outlineLevel="0" collapsed="false">
      <c r="A17" s="111" t="s">
        <v>192</v>
      </c>
      <c r="B17" s="139"/>
      <c r="C17" s="113" t="n">
        <v>0.03</v>
      </c>
      <c r="D17" s="113" t="n">
        <v>0.05</v>
      </c>
      <c r="E17" s="114" t="n">
        <f aca="false">IF(ISBLANK(B17), 0,IF(B17&lt;=C17, 100, IF(B17&gt;=D17, IF(B17=D17, 80, 0), 100 - ((B17-C17)/(D17-C17) * 20))))</f>
        <v>0</v>
      </c>
      <c r="F17" s="116" t="str">
        <f aca="false">IF(ISBLANK(B17), "isi data dulu", IF(B17&lt;=C17, "sesuai target", IF(AND(B17&gt;C17,B17&lt;=D17), "di dalam target", IF(B17&gt;D17, "melebihi batas", ""))))</f>
        <v>isi data dulu</v>
      </c>
      <c r="G17" s="46"/>
      <c r="H17" s="46"/>
      <c r="I17" s="46"/>
      <c r="J17" s="46"/>
      <c r="K17" s="46"/>
      <c r="L17" s="46"/>
      <c r="M17" s="46"/>
    </row>
    <row r="18" customFormat="false" ht="15.75" hidden="false" customHeight="true" outlineLevel="0" collapsed="false">
      <c r="A18" s="117" t="s">
        <v>193</v>
      </c>
      <c r="B18" s="140"/>
      <c r="C18" s="119" t="n">
        <v>0.03</v>
      </c>
      <c r="D18" s="119" t="n">
        <v>0.05</v>
      </c>
      <c r="E18" s="120" t="n">
        <f aca="false">IF(ISBLANK(B18), 0,IF(B18&lt;=C18, 100, IF(B18&gt;=D18, IF(B18=D18, 80, 0), 100 - ((B18-C18)/(D18-C18) * 20))))</f>
        <v>0</v>
      </c>
      <c r="F18" s="122" t="str">
        <f aca="false">IF(ISBLANK(B18), "isi data dulu", IF(B18&lt;=C18, "sesuai target", IF(AND(B18&gt;C18,B18&lt;=D18), "di dalam target", IF(B18&gt;D18, "melebihi batas", ""))))</f>
        <v>isi data dulu</v>
      </c>
      <c r="G18" s="46"/>
      <c r="H18" s="46"/>
      <c r="I18" s="46"/>
      <c r="J18" s="46"/>
      <c r="K18" s="46"/>
      <c r="L18" s="46"/>
      <c r="M18" s="46"/>
    </row>
    <row r="19" customFormat="false" ht="15.75" hidden="false" customHeight="true" outlineLevel="0" collapsed="false">
      <c r="A19" s="125" t="s">
        <v>176</v>
      </c>
      <c r="B19" s="141" t="n">
        <f aca="false">SUM(B7:B18)</f>
        <v>0</v>
      </c>
      <c r="C19" s="127" t="n">
        <f aca="false">SUM(C7:C18)</f>
        <v>0.36</v>
      </c>
      <c r="D19" s="127" t="n">
        <f aca="false">SUM(D7:D18)</f>
        <v>0.6</v>
      </c>
      <c r="E19" s="128" t="n">
        <f aca="false">IF(ISBLANK(B19), 0,IF(B19&lt;=C19, 100, IF(B19&gt;=D19, IF(B19=D19, 80, 0), 100 - ((B19-C19)/(D19-C19) * 20))))</f>
        <v>100</v>
      </c>
      <c r="F19" s="130" t="str">
        <f aca="false">IF(ISBLANK(B19), "isi data dulu", IF(B19&lt;=C19, "sesuai target", IF(AND(B19&gt;C19,B19&lt;=D19), "di dalam target", IF(B19&gt;D19, "melebihi batas", ""))))</f>
        <v>sesuai target</v>
      </c>
      <c r="G19" s="46"/>
      <c r="H19" s="46"/>
      <c r="I19" s="46"/>
      <c r="J19" s="46"/>
      <c r="K19" s="46"/>
      <c r="L19" s="46"/>
      <c r="M19" s="46"/>
    </row>
    <row r="20" customFormat="false" ht="15.75" hidden="false" customHeight="true" outlineLevel="0" collapsed="false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</row>
    <row r="21" customFormat="false" ht="15.75" hidden="false" customHeight="true" outlineLevel="0" collapsed="false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</row>
    <row r="22" customFormat="false" ht="15.75" hidden="false" customHeight="true" outlineLevel="0" collapsed="false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</row>
    <row r="23" customFormat="false" ht="15.75" hidden="false" customHeight="true" outlineLevel="0" collapsed="false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</row>
    <row r="24" customFormat="false" ht="15.75" hidden="false" customHeight="true" outlineLevel="0" collapsed="false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</row>
    <row r="25" customFormat="false" ht="15.75" hidden="false" customHeight="true" outlineLevel="0" collapsed="false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</row>
    <row r="26" customFormat="false" ht="15.75" hidden="false" customHeight="true" outlineLevel="0" collapsed="false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</row>
    <row r="39" customFormat="false" ht="13.5" hidden="false" customHeight="false" outlineLevel="0" collapsed="false">
      <c r="D39" s="131"/>
    </row>
  </sheetData>
  <dataValidations count="5">
    <dataValidation allowBlank="true" errorStyle="stop" operator="between" showDropDown="false" showErrorMessage="false" showInputMessage="false" sqref="F7:F19" type="list">
      <formula1>"melebihi batas,di dalam target,sesuai target,isi data dulu"</formula1>
      <formula2>0</formula2>
    </dataValidation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  <tableParts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56854"/>
    <pageSetUpPr fitToPage="false"/>
  </sheetPr>
  <dimension ref="A1:O39"/>
  <sheetViews>
    <sheetView showFormulas="false" showGridLines="true" showRowColHeaders="true" showZeros="true" rightToLeft="false" tabSelected="false" showOutlineSymbols="true" defaultGridColor="true" view="normal" topLeftCell="A13" colorId="64" zoomScale="188" zoomScaleNormal="188" zoomScalePageLayoutView="100" workbookViewId="0">
      <selection pane="topLeft" activeCell="E19" activeCellId="0" sqref="E19"/>
    </sheetView>
  </sheetViews>
  <sheetFormatPr defaultColWidth="12.66796875" defaultRowHeight="12.75" zeroHeight="false" outlineLevelRow="0" outlineLevelCol="0"/>
  <cols>
    <col collapsed="false" customWidth="false" hidden="false" outlineLevel="0" max="1" min="1" style="1" width="12.67"/>
    <col collapsed="false" customWidth="true" hidden="false" outlineLevel="0" max="2" min="2" style="1" width="19"/>
    <col collapsed="false" customWidth="true" hidden="false" outlineLevel="0" max="3" min="3" style="1" width="22.47"/>
    <col collapsed="false" customWidth="true" hidden="false" outlineLevel="0" max="4" min="4" style="1" width="15.47"/>
    <col collapsed="false" customWidth="true" hidden="false" outlineLevel="0" max="5" min="5" style="1" width="19.14"/>
    <col collapsed="false" customWidth="true" hidden="false" outlineLevel="0" max="6" min="6" style="1" width="18.67"/>
    <col collapsed="false" customWidth="true" hidden="false" outlineLevel="0" max="7" min="7" style="1" width="9.47"/>
    <col collapsed="false" customWidth="true" hidden="false" outlineLevel="0" max="8" min="8" style="1" width="20.66"/>
    <col collapsed="false" customWidth="true" hidden="false" outlineLevel="0" max="9" min="9" style="1" width="27.14"/>
    <col collapsed="false" customWidth="false" hidden="false" outlineLevel="0" max="16384" min="10" style="1" width="12.67"/>
  </cols>
  <sheetData>
    <row r="1" customFormat="false" ht="15.75" hidden="false" customHeight="true" outlineLevel="0" collapsed="false">
      <c r="A1" s="102" t="s">
        <v>160</v>
      </c>
      <c r="B1" s="7" t="s">
        <v>38</v>
      </c>
      <c r="C1" s="103" t="s">
        <v>152</v>
      </c>
      <c r="D1" s="46"/>
      <c r="E1" s="46"/>
      <c r="F1" s="46" t="s">
        <v>195</v>
      </c>
      <c r="G1" s="46"/>
      <c r="H1" s="46"/>
      <c r="I1" s="46"/>
      <c r="J1" s="46"/>
      <c r="K1" s="46"/>
      <c r="N1" s="46"/>
      <c r="O1" s="46"/>
    </row>
    <row r="2" customFormat="false" ht="13.5" hidden="false" customHeight="false" outlineLevel="0" collapsed="false">
      <c r="A2" s="102" t="s">
        <v>15</v>
      </c>
      <c r="B2" s="104" t="s">
        <v>67</v>
      </c>
      <c r="C2" s="46"/>
      <c r="D2" s="46"/>
      <c r="E2" s="46"/>
      <c r="F2" s="46"/>
      <c r="G2" s="46"/>
      <c r="H2" s="46"/>
      <c r="I2" s="46"/>
      <c r="J2" s="46"/>
      <c r="K2" s="46"/>
      <c r="N2" s="46"/>
      <c r="O2" s="46"/>
    </row>
    <row r="3" customFormat="false" ht="13.5" hidden="false" customHeight="false" outlineLevel="0" collapsed="false">
      <c r="A3" s="102" t="s">
        <v>20</v>
      </c>
      <c r="B3" s="104" t="s">
        <v>45</v>
      </c>
      <c r="C3" s="46"/>
      <c r="D3" s="46"/>
      <c r="E3" s="46"/>
      <c r="F3" s="46"/>
      <c r="G3" s="46"/>
      <c r="H3" s="46"/>
      <c r="I3" s="46"/>
      <c r="J3" s="46"/>
      <c r="K3" s="46"/>
      <c r="N3" s="46"/>
      <c r="O3" s="46"/>
    </row>
    <row r="4" customFormat="false" ht="15.75" hidden="false" customHeight="true" outlineLevel="0" collapsed="false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N4" s="46"/>
      <c r="O4" s="46"/>
    </row>
    <row r="5" customFormat="false" ht="15.75" hidden="false" customHeight="true" outlineLevel="0" collapsed="false">
      <c r="F5" s="46"/>
      <c r="G5" s="46"/>
      <c r="H5" s="46"/>
      <c r="I5" s="46"/>
      <c r="J5" s="46"/>
      <c r="K5" s="46"/>
      <c r="L5" s="46"/>
      <c r="M5" s="46"/>
      <c r="N5" s="46"/>
      <c r="O5" s="46"/>
    </row>
    <row r="6" customFormat="false" ht="15.75" hidden="false" customHeight="true" outlineLevel="0" collapsed="false">
      <c r="A6" s="132" t="s">
        <v>15</v>
      </c>
      <c r="B6" s="142" t="s">
        <v>196</v>
      </c>
      <c r="C6" s="142" t="s">
        <v>197</v>
      </c>
      <c r="D6" s="133" t="s">
        <v>178</v>
      </c>
      <c r="E6" s="133" t="s">
        <v>165</v>
      </c>
      <c r="F6" s="133" t="s">
        <v>30</v>
      </c>
      <c r="G6" s="133" t="s">
        <v>24</v>
      </c>
      <c r="H6" s="133" t="s">
        <v>166</v>
      </c>
      <c r="I6" s="134" t="s">
        <v>147</v>
      </c>
      <c r="J6" s="46"/>
      <c r="K6" s="46"/>
      <c r="L6" s="46"/>
      <c r="M6" s="46"/>
      <c r="N6" s="46"/>
      <c r="O6" s="46"/>
    </row>
    <row r="7" customFormat="false" ht="15.75" hidden="false" customHeight="true" outlineLevel="0" collapsed="false">
      <c r="A7" s="111" t="s">
        <v>180</v>
      </c>
      <c r="B7" s="143"/>
      <c r="C7" s="143"/>
      <c r="D7" s="113"/>
      <c r="E7" s="113" t="n">
        <v>0.15</v>
      </c>
      <c r="F7" s="113" t="n">
        <v>0.25</v>
      </c>
      <c r="G7" s="114" t="n">
        <f aca="false">IF(ISBLANK(D7), 0,IF(D7&lt;=E7, 100, IF(D7&gt;=F7, IF(D7=F7, 80, 0), 100 - ((D7-E7)/(F7-E7) * 20))))</f>
        <v>0</v>
      </c>
      <c r="H7" s="115" t="str">
        <f aca="false">IF(ISBLANK(D7), "isi data dulu", IF(D7&lt;=E7, "sesuai target", IF(AND(D7&gt;E7,D7&lt;=F7), "di dalam target", IF(D7&gt;F7, "melebihi batas", ""))))</f>
        <v>isi data dulu</v>
      </c>
      <c r="I7" s="116"/>
      <c r="J7" s="46"/>
      <c r="K7" s="46"/>
      <c r="L7" s="46"/>
      <c r="M7" s="46"/>
      <c r="N7" s="46"/>
      <c r="O7" s="46"/>
    </row>
    <row r="8" customFormat="false" ht="15.75" hidden="false" customHeight="true" outlineLevel="0" collapsed="false">
      <c r="A8" s="117" t="s">
        <v>181</v>
      </c>
      <c r="B8" s="144"/>
      <c r="C8" s="144"/>
      <c r="D8" s="119"/>
      <c r="E8" s="119" t="n">
        <v>0.15</v>
      </c>
      <c r="F8" s="119" t="n">
        <v>0.25</v>
      </c>
      <c r="G8" s="120" t="n">
        <f aca="false">IF(ISBLANK(D8), 0,IF(D8&lt;=E8, 100, IF(D8&gt;=F8, IF(D8=F8, 80, 0), 100 - ((D8-E8)/(F8-E8) * 20))))</f>
        <v>0</v>
      </c>
      <c r="H8" s="121" t="str">
        <f aca="false">IF(ISBLANK(D8), "isi data dulu", IF(D8&lt;=E8, "sesuai target", IF(AND(D8&gt;E8,D8&lt;=F8), "di dalam target", IF(D8&gt;F8, "melebihi batas", ""))))</f>
        <v>isi data dulu</v>
      </c>
      <c r="I8" s="122" t="s">
        <v>198</v>
      </c>
      <c r="J8" s="46"/>
      <c r="K8" s="46"/>
      <c r="L8" s="46"/>
      <c r="M8" s="46"/>
      <c r="N8" s="46"/>
      <c r="O8" s="46"/>
    </row>
    <row r="9" customFormat="false" ht="15.75" hidden="false" customHeight="true" outlineLevel="0" collapsed="false">
      <c r="A9" s="111" t="s">
        <v>182</v>
      </c>
      <c r="B9" s="143" t="n">
        <v>193</v>
      </c>
      <c r="C9" s="143" t="n">
        <v>60</v>
      </c>
      <c r="D9" s="113" t="n">
        <f aca="false">C9/B9</f>
        <v>0.310880829015544</v>
      </c>
      <c r="E9" s="113" t="n">
        <v>0.15</v>
      </c>
      <c r="F9" s="113" t="n">
        <v>0.25</v>
      </c>
      <c r="G9" s="114" t="n">
        <f aca="false">IF(ISBLANK(D9), 0,IF(D9&lt;=E9, 100, IF(D9&gt;=F9, IF(D9=F9, 80, 0), 100 - ((D9-E9)/(F9-E9) * 20))))</f>
        <v>0</v>
      </c>
      <c r="H9" s="115" t="str">
        <f aca="false">IF(ISBLANK(D9), "isi data dulu", IF(D9&lt;=E9, "sesuai target", IF(AND(D9&gt;E9,D9&lt;=F9), "di dalam target", IF(D9&gt;F9, "melebihi batas", ""))))</f>
        <v>melebihi batas</v>
      </c>
      <c r="I9" s="116"/>
      <c r="J9" s="46"/>
      <c r="K9" s="46"/>
      <c r="L9" s="46"/>
      <c r="M9" s="46"/>
      <c r="N9" s="46"/>
      <c r="O9" s="46"/>
    </row>
    <row r="10" customFormat="false" ht="15.75" hidden="false" customHeight="true" outlineLevel="0" collapsed="false">
      <c r="A10" s="117" t="s">
        <v>183</v>
      </c>
      <c r="B10" s="144" t="n">
        <v>150</v>
      </c>
      <c r="C10" s="144" t="n">
        <v>25</v>
      </c>
      <c r="D10" s="119" t="n">
        <f aca="false">C10/B10</f>
        <v>0.166666666666667</v>
      </c>
      <c r="E10" s="119" t="n">
        <v>0.15</v>
      </c>
      <c r="F10" s="119" t="n">
        <v>0.25</v>
      </c>
      <c r="G10" s="120" t="n">
        <f aca="false">IF(ISBLANK(D10), 0,IF(D10&lt;=E10, 100, IF(D10&gt;=F10, IF(D10=F10, 80, 0), 100 - ((D10-E10)/(F10-E10) * 20))))</f>
        <v>96.6666666666667</v>
      </c>
      <c r="H10" s="121" t="str">
        <f aca="false">IF(ISBLANK(D10), "isi data dulu", IF(D10&lt;=E10, "sesuai target", IF(AND(D10&gt;E10,D10&lt;=F10), "di dalam target", IF(D10&gt;F10, "melebihi batas", ""))))</f>
        <v>di dalam target</v>
      </c>
      <c r="I10" s="122"/>
      <c r="J10" s="46"/>
      <c r="K10" s="46"/>
      <c r="L10" s="46"/>
      <c r="M10" s="46"/>
      <c r="N10" s="46"/>
      <c r="O10" s="46"/>
    </row>
    <row r="11" customFormat="false" ht="15.75" hidden="false" customHeight="true" outlineLevel="0" collapsed="false">
      <c r="A11" s="111" t="s">
        <v>184</v>
      </c>
      <c r="B11" s="143" t="n">
        <v>171</v>
      </c>
      <c r="C11" s="143" t="n">
        <v>30</v>
      </c>
      <c r="D11" s="113" t="n">
        <f aca="false">C11/B11</f>
        <v>0.175438596491228</v>
      </c>
      <c r="E11" s="113" t="n">
        <v>0.15</v>
      </c>
      <c r="F11" s="113" t="n">
        <v>0.25</v>
      </c>
      <c r="G11" s="114" t="n">
        <f aca="false">IF(ISBLANK(D11), 0,IF(D11&lt;=E11, 100, IF(D11&gt;=F11, IF(D11=F11, 80, 0), 100 - ((D11-E11)/(F11-E11) * 20))))</f>
        <v>94.9122807017544</v>
      </c>
      <c r="H11" s="115" t="str">
        <f aca="false">IF(ISBLANK(D11), "isi data dulu", IF(D11&lt;=E11, "sesuai target", IF(AND(D11&gt;E11,D11&lt;=F11), "di dalam target", IF(D11&gt;F11, "melebihi batas", ""))))</f>
        <v>di dalam target</v>
      </c>
      <c r="I11" s="116"/>
      <c r="J11" s="46"/>
      <c r="K11" s="46"/>
      <c r="L11" s="46"/>
      <c r="M11" s="46"/>
      <c r="N11" s="46"/>
      <c r="O11" s="46"/>
    </row>
    <row r="12" customFormat="false" ht="15.75" hidden="false" customHeight="true" outlineLevel="0" collapsed="false">
      <c r="A12" s="117" t="s">
        <v>186</v>
      </c>
      <c r="B12" s="144" t="n">
        <v>141</v>
      </c>
      <c r="C12" s="144" t="n">
        <v>28</v>
      </c>
      <c r="D12" s="119" t="n">
        <f aca="false">C12/B12</f>
        <v>0.198581560283688</v>
      </c>
      <c r="E12" s="119" t="n">
        <v>0.15</v>
      </c>
      <c r="F12" s="119" t="n">
        <v>0.25</v>
      </c>
      <c r="G12" s="120" t="n">
        <f aca="false">IF(ISBLANK(D12), 0,IF(D12&lt;=E12, 100, IF(D12&gt;=F12, IF(D12=F12, 80, 0), 100 - ((D12-E12)/(F12-E12) * 20))))</f>
        <v>90.2836879432624</v>
      </c>
      <c r="H12" s="121" t="str">
        <f aca="false">IF(ISBLANK(D12), "isi data dulu", IF(D12&lt;=E12, "sesuai target", IF(AND(D12&gt;E12,D12&lt;=F12), "di dalam target", IF(D12&gt;F12, "melebihi batas", ""))))</f>
        <v>di dalam target</v>
      </c>
      <c r="I12" s="122"/>
      <c r="J12" s="46"/>
      <c r="K12" s="46"/>
      <c r="L12" s="46"/>
      <c r="M12" s="46"/>
      <c r="N12" s="46"/>
      <c r="O12" s="46"/>
    </row>
    <row r="13" customFormat="false" ht="15.75" hidden="false" customHeight="true" outlineLevel="0" collapsed="false">
      <c r="A13" s="111" t="s">
        <v>188</v>
      </c>
      <c r="B13" s="143" t="n">
        <v>283</v>
      </c>
      <c r="C13" s="143" t="n">
        <v>52</v>
      </c>
      <c r="D13" s="119" t="n">
        <f aca="false">C13/B13</f>
        <v>0.183745583038869</v>
      </c>
      <c r="E13" s="113" t="n">
        <v>0.15</v>
      </c>
      <c r="F13" s="113" t="n">
        <v>0.25</v>
      </c>
      <c r="G13" s="114" t="n">
        <f aca="false">IF(ISBLANK(D13), 0,IF(D13&lt;=E13, 100, IF(D13&gt;=F13, IF(D13=F13, 80, 0), 100 - ((D13-E13)/(F13-E13) * 20))))</f>
        <v>93.2508833922261</v>
      </c>
      <c r="H13" s="115" t="str">
        <f aca="false">IF(ISBLANK(D13), "isi data dulu", IF(D13&lt;=E13, "sesuai target", IF(AND(D13&gt;E13,D13&lt;=F13), "di dalam target", IF(D13&gt;F13, "melebihi batas", ""))))</f>
        <v>di dalam target</v>
      </c>
      <c r="I13" s="116"/>
      <c r="J13" s="46"/>
      <c r="K13" s="46"/>
      <c r="L13" s="46"/>
      <c r="M13" s="46"/>
      <c r="N13" s="46"/>
      <c r="O13" s="46"/>
    </row>
    <row r="14" customFormat="false" ht="15.75" hidden="false" customHeight="true" outlineLevel="0" collapsed="false">
      <c r="A14" s="117" t="s">
        <v>189</v>
      </c>
      <c r="B14" s="144" t="n">
        <v>188</v>
      </c>
      <c r="C14" s="144" t="n">
        <v>27</v>
      </c>
      <c r="D14" s="119" t="n">
        <f aca="false">C14/B14</f>
        <v>0.143617021276596</v>
      </c>
      <c r="E14" s="119" t="n">
        <v>0.15</v>
      </c>
      <c r="F14" s="119" t="n">
        <v>0.25</v>
      </c>
      <c r="G14" s="120" t="n">
        <f aca="false">IF(ISBLANK(D14), 0,IF(D14&lt;=E14, 100, IF(D14&gt;=F14, IF(D14=F14, 80, 0), 100 - ((D14-E14)/(F14-E14) * 20))))</f>
        <v>100</v>
      </c>
      <c r="H14" s="121" t="str">
        <f aca="false">IF(ISBLANK(D14), "isi data dulu", IF(D14&lt;=E14, "sesuai target", IF(AND(D14&gt;E14,D14&lt;=F14), "di dalam target", IF(D14&gt;F14, "melebihi batas", ""))))</f>
        <v>sesuai target</v>
      </c>
      <c r="I14" s="122"/>
      <c r="J14" s="46"/>
      <c r="K14" s="46"/>
      <c r="L14" s="46"/>
      <c r="M14" s="46"/>
      <c r="N14" s="46"/>
      <c r="O14" s="46"/>
    </row>
    <row r="15" customFormat="false" ht="15.75" hidden="false" customHeight="true" outlineLevel="0" collapsed="false">
      <c r="A15" s="111" t="s">
        <v>190</v>
      </c>
      <c r="B15" s="143" t="n">
        <v>217</v>
      </c>
      <c r="C15" s="143" t="n">
        <v>80</v>
      </c>
      <c r="D15" s="119" t="n">
        <f aca="false">C15/B15</f>
        <v>0.368663594470046</v>
      </c>
      <c r="E15" s="113" t="n">
        <v>0.15</v>
      </c>
      <c r="F15" s="113" t="n">
        <v>0.25</v>
      </c>
      <c r="G15" s="114" t="n">
        <f aca="false">IF(ISBLANK(D15), 0,IF(D15&lt;=E15, 100, IF(D15&gt;=F15, IF(D15=F15, 80, 0), 100 - ((D15-E15)/(F15-E15) * 20))))</f>
        <v>0</v>
      </c>
      <c r="H15" s="115" t="str">
        <f aca="false">IF(ISBLANK(D15), "isi data dulu", IF(D15&lt;=E15, "sesuai target", IF(AND(D15&gt;E15,D15&lt;=F15), "di dalam target", IF(D15&gt;F15, "melebihi batas", ""))))</f>
        <v>melebihi batas</v>
      </c>
      <c r="I15" s="116"/>
      <c r="J15" s="46"/>
      <c r="K15" s="46"/>
      <c r="L15" s="46"/>
      <c r="M15" s="46"/>
      <c r="N15" s="46"/>
      <c r="O15" s="46"/>
    </row>
    <row r="16" customFormat="false" ht="15.75" hidden="false" customHeight="true" outlineLevel="0" collapsed="false">
      <c r="A16" s="117" t="s">
        <v>191</v>
      </c>
      <c r="B16" s="144"/>
      <c r="C16" s="144"/>
      <c r="D16" s="119"/>
      <c r="E16" s="119" t="n">
        <v>0.15</v>
      </c>
      <c r="F16" s="119" t="n">
        <v>0.25</v>
      </c>
      <c r="G16" s="120" t="n">
        <f aca="false">IF(ISBLANK(D16), 0,IF(D16&lt;=E16, 100, IF(D16&gt;=F16, IF(D16=F16, 80, 0), 100 - ((D16-E16)/(F16-E16) * 20))))</f>
        <v>0</v>
      </c>
      <c r="H16" s="121" t="str">
        <f aca="false">IF(ISBLANK(D16), "isi data dulu", IF(D16&lt;=E16, "sesuai target", IF(AND(D16&gt;E16,D16&lt;=F16), "di dalam target", IF(D16&gt;F16, "melebihi batas", ""))))</f>
        <v>isi data dulu</v>
      </c>
      <c r="I16" s="122"/>
      <c r="J16" s="46"/>
      <c r="K16" s="46"/>
      <c r="L16" s="46"/>
      <c r="M16" s="46"/>
      <c r="N16" s="46"/>
      <c r="O16" s="46"/>
    </row>
    <row r="17" customFormat="false" ht="15.75" hidden="false" customHeight="true" outlineLevel="0" collapsed="false">
      <c r="A17" s="111" t="s">
        <v>192</v>
      </c>
      <c r="B17" s="143"/>
      <c r="C17" s="143"/>
      <c r="D17" s="113"/>
      <c r="E17" s="113" t="n">
        <v>0.15</v>
      </c>
      <c r="F17" s="113" t="n">
        <v>0.25</v>
      </c>
      <c r="G17" s="114" t="n">
        <f aca="false">IF(ISBLANK(D17), 0,IF(D17&lt;=E17, 100, IF(D17&gt;=F17, IF(D17=F17, 80, 0), 100 - ((D17-E17)/(F17-E17) * 20))))</f>
        <v>0</v>
      </c>
      <c r="H17" s="115" t="str">
        <f aca="false">IF(ISBLANK(D17), "isi data dulu", IF(D17&lt;=E17, "sesuai target", IF(AND(D17&gt;E17,D17&lt;=F17), "di dalam target", IF(D17&gt;F17, "melebihi batas", ""))))</f>
        <v>isi data dulu</v>
      </c>
      <c r="I17" s="116"/>
      <c r="J17" s="46"/>
      <c r="K17" s="46"/>
      <c r="L17" s="46"/>
      <c r="M17" s="46"/>
      <c r="N17" s="46"/>
      <c r="O17" s="46"/>
    </row>
    <row r="18" customFormat="false" ht="15.75" hidden="false" customHeight="true" outlineLevel="0" collapsed="false">
      <c r="A18" s="117" t="s">
        <v>193</v>
      </c>
      <c r="B18" s="144"/>
      <c r="C18" s="144"/>
      <c r="D18" s="119"/>
      <c r="E18" s="119" t="n">
        <v>0.15</v>
      </c>
      <c r="F18" s="119" t="n">
        <v>0.25</v>
      </c>
      <c r="G18" s="120" t="n">
        <f aca="false">IF(ISBLANK(D18), 0,IF(D18&lt;=E18, 100, IF(D18&gt;=F18, IF(D18=F18, 80, 0), 100 - ((D18-E18)/(F18-E18) * 20))))</f>
        <v>0</v>
      </c>
      <c r="H18" s="121" t="str">
        <f aca="false">IF(ISBLANK(D18), "isi data dulu", IF(D18&lt;=E18, "sesuai target", IF(AND(D18&gt;E18,D18&lt;=F18), "di dalam target", IF(D18&gt;F18, "melebihi batas", ""))))</f>
        <v>isi data dulu</v>
      </c>
      <c r="I18" s="122"/>
      <c r="J18" s="46"/>
      <c r="K18" s="46"/>
      <c r="L18" s="46"/>
      <c r="M18" s="46"/>
      <c r="N18" s="46"/>
      <c r="O18" s="46"/>
    </row>
    <row r="19" customFormat="false" ht="15.75" hidden="false" customHeight="true" outlineLevel="0" collapsed="false">
      <c r="A19" s="125" t="s">
        <v>176</v>
      </c>
      <c r="B19" s="126" t="n">
        <f aca="false">SUM(B7:B18)</f>
        <v>1343</v>
      </c>
      <c r="C19" s="126" t="n">
        <f aca="false">SUM(C7:C18)</f>
        <v>302</v>
      </c>
      <c r="D19" s="127" t="n">
        <f aca="false">AVERAGE(D7:D18)</f>
        <v>0.221084835891805</v>
      </c>
      <c r="E19" s="127" t="n">
        <f aca="false">AVERAGE(E7:E18)</f>
        <v>0.15</v>
      </c>
      <c r="F19" s="127" t="n">
        <f aca="false">AVERAGE(F7:F18)</f>
        <v>0.25</v>
      </c>
      <c r="G19" s="128" t="n">
        <f aca="false">IF(D19&lt;=E19, 100, IF(D19&gt;=F19, IF(D19=F19, 80, 0), 100 - ((D19-E19)/(F19-E19) * 20)))</f>
        <v>85.7830328216389</v>
      </c>
      <c r="H19" s="129" t="str">
        <f aca="false">IF(D19&lt;=E19, "sesuai target", IF(AND(D19&gt;E19, D19&lt;=F19), "di dalam target", IF(D19&gt;F19, "melebihi batas", "")))</f>
        <v>di dalam target</v>
      </c>
      <c r="I19" s="130"/>
      <c r="J19" s="46"/>
      <c r="K19" s="46"/>
      <c r="L19" s="46"/>
      <c r="M19" s="46"/>
      <c r="N19" s="46"/>
      <c r="O19" s="46"/>
    </row>
    <row r="20" customFormat="false" ht="15.75" hidden="false" customHeight="true" outlineLevel="0" collapsed="false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</row>
    <row r="21" customFormat="false" ht="15.75" hidden="false" customHeight="true" outlineLevel="0" collapsed="false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</row>
    <row r="22" customFormat="false" ht="15.75" hidden="false" customHeight="true" outlineLevel="0" collapsed="false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</row>
    <row r="23" customFormat="false" ht="15.75" hidden="false" customHeight="true" outlineLevel="0" collapsed="false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</row>
    <row r="24" customFormat="false" ht="15.75" hidden="false" customHeight="true" outlineLevel="0" collapsed="false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</row>
    <row r="25" customFormat="false" ht="15.75" hidden="false" customHeight="true" outlineLevel="0" collapsed="false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</row>
    <row r="26" customFormat="false" ht="15.75" hidden="false" customHeight="true" outlineLevel="0" collapsed="false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</row>
    <row r="39" customFormat="false" ht="13.5" hidden="false" customHeight="false" outlineLevel="0" collapsed="false">
      <c r="D39" s="131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H7:H19" type="list">
      <formula1>"melebihi batas,di dalam target,sesuai target,isi data dulu"</formula1>
      <formula2>0</formula2>
    </dataValidation>
    <dataValidation allowBlank="true" errorStyle="stop" operator="between" showDropDown="true" showErrorMessage="false" showInputMessage="false" sqref="D7:G19" type="custom">
      <formula1>AND(ISNUMBER(D7),(NOT(OR(NOT(ISERROR(DATEVALUE(D7))), AND(ISNUMBER(D7), LEFT(CELL("format", D7))="D")))))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56854"/>
    <pageSetUpPr fitToPage="false"/>
  </sheetPr>
  <dimension ref="A1:Q39"/>
  <sheetViews>
    <sheetView showFormulas="false" showGridLines="true" showRowColHeaders="true" showZeros="true" rightToLeft="false" tabSelected="false" showOutlineSymbols="true" defaultGridColor="true" view="normal" topLeftCell="A10" colorId="64" zoomScale="157" zoomScaleNormal="157" zoomScalePageLayoutView="100" workbookViewId="0">
      <selection pane="topLeft" activeCell="E15" activeCellId="0" sqref="E15"/>
    </sheetView>
  </sheetViews>
  <sheetFormatPr defaultColWidth="12.66796875" defaultRowHeight="12.75" zeroHeight="false" outlineLevelRow="0" outlineLevelCol="0"/>
  <cols>
    <col collapsed="false" customWidth="false" hidden="false" outlineLevel="0" max="1" min="1" style="1" width="12.67"/>
    <col collapsed="false" customWidth="true" hidden="false" outlineLevel="0" max="2" min="2" style="1" width="17.67"/>
    <col collapsed="false" customWidth="true" hidden="false" outlineLevel="0" max="6" min="3" style="1" width="15.47"/>
    <col collapsed="false" customWidth="true" hidden="false" outlineLevel="0" max="7" min="7" style="1" width="19.14"/>
    <col collapsed="false" customWidth="true" hidden="false" outlineLevel="0" max="8" min="8" style="1" width="18.67"/>
    <col collapsed="false" customWidth="true" hidden="false" outlineLevel="0" max="9" min="9" style="1" width="9.47"/>
    <col collapsed="false" customWidth="true" hidden="false" outlineLevel="0" max="10" min="10" style="1" width="20.66"/>
    <col collapsed="false" customWidth="true" hidden="false" outlineLevel="0" max="11" min="11" style="1" width="27.14"/>
    <col collapsed="false" customWidth="false" hidden="false" outlineLevel="0" max="16384" min="12" style="1" width="12.67"/>
  </cols>
  <sheetData>
    <row r="1" customFormat="false" ht="15.75" hidden="false" customHeight="true" outlineLevel="0" collapsed="false">
      <c r="A1" s="102" t="s">
        <v>160</v>
      </c>
      <c r="B1" s="7" t="s">
        <v>48</v>
      </c>
      <c r="C1" s="103" t="s">
        <v>199</v>
      </c>
      <c r="E1" s="7"/>
      <c r="H1" s="46"/>
      <c r="I1" s="46"/>
      <c r="J1" s="46"/>
      <c r="K1" s="46"/>
      <c r="L1" s="46"/>
      <c r="M1" s="46"/>
      <c r="N1" s="46"/>
      <c r="O1" s="46"/>
      <c r="P1" s="46"/>
      <c r="Q1" s="46"/>
    </row>
    <row r="2" customFormat="false" ht="13.5" hidden="false" customHeight="false" outlineLevel="0" collapsed="false">
      <c r="A2" s="102" t="s">
        <v>15</v>
      </c>
      <c r="B2" s="104" t="s">
        <v>67</v>
      </c>
      <c r="C2" s="46"/>
      <c r="E2" s="104"/>
      <c r="H2" s="46"/>
      <c r="I2" s="46"/>
      <c r="J2" s="46"/>
      <c r="K2" s="46"/>
      <c r="L2" s="46"/>
      <c r="M2" s="46"/>
      <c r="N2" s="46"/>
      <c r="O2" s="46"/>
      <c r="P2" s="46"/>
      <c r="Q2" s="46"/>
    </row>
    <row r="3" customFormat="false" ht="13.5" hidden="false" customHeight="false" outlineLevel="0" collapsed="false">
      <c r="A3" s="102" t="s">
        <v>20</v>
      </c>
      <c r="B3" s="104" t="s">
        <v>45</v>
      </c>
      <c r="C3" s="46"/>
      <c r="E3" s="104"/>
      <c r="H3" s="46"/>
      <c r="I3" s="46"/>
      <c r="J3" s="46"/>
      <c r="K3" s="46"/>
      <c r="L3" s="46"/>
      <c r="M3" s="46"/>
      <c r="N3" s="46"/>
      <c r="O3" s="46"/>
      <c r="P3" s="46"/>
      <c r="Q3" s="46"/>
    </row>
    <row r="4" customFormat="false" ht="15.75" hidden="false" customHeight="true" outlineLevel="0" collapsed="false">
      <c r="A4" s="46"/>
      <c r="B4" s="46"/>
      <c r="C4" s="46"/>
      <c r="D4" s="46"/>
      <c r="E4" s="46"/>
      <c r="H4" s="46"/>
      <c r="I4" s="46"/>
      <c r="J4" s="46"/>
      <c r="K4" s="46"/>
      <c r="L4" s="46"/>
      <c r="M4" s="46"/>
      <c r="N4" s="46"/>
      <c r="O4" s="46"/>
      <c r="P4" s="46"/>
      <c r="Q4" s="46"/>
    </row>
    <row r="5" customFormat="false" ht="15.75" hidden="false" customHeight="true" outlineLevel="0" collapsed="false">
      <c r="H5" s="46"/>
      <c r="I5" s="46"/>
      <c r="J5" s="46"/>
      <c r="K5" s="46"/>
      <c r="L5" s="46"/>
      <c r="M5" s="46"/>
      <c r="N5" s="46"/>
      <c r="O5" s="46"/>
      <c r="P5" s="46"/>
      <c r="Q5" s="46"/>
    </row>
    <row r="6" customFormat="false" ht="15.75" hidden="false" customHeight="true" outlineLevel="0" collapsed="false">
      <c r="A6" s="132" t="s">
        <v>15</v>
      </c>
      <c r="B6" s="145" t="s">
        <v>200</v>
      </c>
      <c r="C6" s="142" t="s">
        <v>201</v>
      </c>
      <c r="D6" s="142" t="s">
        <v>202</v>
      </c>
      <c r="E6" s="142" t="s">
        <v>203</v>
      </c>
      <c r="F6" s="133" t="s">
        <v>178</v>
      </c>
      <c r="G6" s="133" t="s">
        <v>165</v>
      </c>
      <c r="H6" s="133" t="s">
        <v>30</v>
      </c>
      <c r="I6" s="133" t="s">
        <v>24</v>
      </c>
      <c r="J6" s="133" t="s">
        <v>166</v>
      </c>
      <c r="K6" s="134" t="s">
        <v>147</v>
      </c>
      <c r="L6" s="46"/>
      <c r="M6" s="46"/>
      <c r="N6" s="46"/>
      <c r="O6" s="46"/>
      <c r="P6" s="46"/>
      <c r="Q6" s="46"/>
    </row>
    <row r="7" customFormat="false" ht="15.75" hidden="false" customHeight="true" outlineLevel="0" collapsed="false">
      <c r="A7" s="111" t="s">
        <v>180</v>
      </c>
      <c r="B7" s="146"/>
      <c r="C7" s="139"/>
      <c r="D7" s="139"/>
      <c r="E7" s="139"/>
      <c r="F7" s="113" t="e">
        <f aca="false">E7/(E7+D7+C7)</f>
        <v>#DIV/0!</v>
      </c>
      <c r="G7" s="113" t="n">
        <v>0.05</v>
      </c>
      <c r="H7" s="113" t="n">
        <v>0.1</v>
      </c>
      <c r="I7" s="114" t="e">
        <f aca="false">IF(ISBLANK(F7), 0,IF(F7&lt;=G7, 100, IF(F7&gt;=H7, IF(F7=H7, 80, 0), 100 - ((F7-G7)/(H7-G7) * 20))))</f>
        <v>#DIV/0!</v>
      </c>
      <c r="J7" s="147" t="e">
        <f aca="false">IF(ISBLANK(F7), "isi data dulu", IF(F7&lt;=G7, "sesuai target", IF(AND(F7&gt;G7,F7&lt;=H7), "di dalam target", IF(F7&gt;H7, "melebihi batas", ""))))</f>
        <v>#DIV/0!</v>
      </c>
      <c r="K7" s="116"/>
      <c r="L7" s="46"/>
      <c r="M7" s="46"/>
      <c r="N7" s="46"/>
      <c r="O7" s="46"/>
      <c r="P7" s="46"/>
      <c r="Q7" s="46"/>
    </row>
    <row r="8" customFormat="false" ht="15.75" hidden="false" customHeight="true" outlineLevel="0" collapsed="false">
      <c r="A8" s="117" t="s">
        <v>181</v>
      </c>
      <c r="B8" s="148"/>
      <c r="C8" s="140"/>
      <c r="D8" s="140"/>
      <c r="E8" s="140"/>
      <c r="F8" s="119" t="e">
        <f aca="false">E8/(E8+D8+C8)</f>
        <v>#DIV/0!</v>
      </c>
      <c r="G8" s="119" t="n">
        <v>0.05</v>
      </c>
      <c r="H8" s="119" t="n">
        <v>0.1</v>
      </c>
      <c r="I8" s="120" t="e">
        <f aca="false">IF(ISBLANK(F8), 0,IF(F8&lt;=G8, 100, IF(F8&gt;=H8, IF(F8=H8, 80, 0), 100 - ((F8-G8)/(H8-G8) * 20))))</f>
        <v>#DIV/0!</v>
      </c>
      <c r="J8" s="149" t="e">
        <f aca="false">IF(ISBLANK(F8), "isi data dulu", IF(F8&lt;=G8, "sesuai target", IF(AND(F8&gt;G8,F8&lt;=H8), "di dalam target", IF(F8&gt;H8, "melebihi batas", ""))))</f>
        <v>#DIV/0!</v>
      </c>
      <c r="K8" s="122" t="s">
        <v>204</v>
      </c>
      <c r="L8" s="46"/>
      <c r="M8" s="46"/>
      <c r="N8" s="46"/>
      <c r="O8" s="46"/>
      <c r="P8" s="46"/>
      <c r="Q8" s="46"/>
    </row>
    <row r="9" customFormat="false" ht="15.75" hidden="false" customHeight="true" outlineLevel="0" collapsed="false">
      <c r="A9" s="111" t="s">
        <v>182</v>
      </c>
      <c r="B9" s="146"/>
      <c r="C9" s="139" t="n">
        <v>32</v>
      </c>
      <c r="D9" s="139" t="n">
        <v>6</v>
      </c>
      <c r="E9" s="139" t="n">
        <v>0</v>
      </c>
      <c r="F9" s="113" t="n">
        <f aca="false">E9/(E9+D9+C9)</f>
        <v>0</v>
      </c>
      <c r="G9" s="113" t="n">
        <v>0.05</v>
      </c>
      <c r="H9" s="113" t="n">
        <v>0.1</v>
      </c>
      <c r="I9" s="114" t="n">
        <f aca="false">IF(ISBLANK(F9), 0,IF(F9&lt;=G9, 100, IF(F9&gt;=H9, IF(F9=H9, 80, 0), 100 - ((F9-G9)/(H9-G9) * 20))))</f>
        <v>100</v>
      </c>
      <c r="J9" s="147" t="str">
        <f aca="false">IF(ISBLANK(F9), "isi data dulu", IF(F9&lt;=G9, "sesuai target", IF(AND(F9&gt;G9,F9&lt;=H9), "di dalam target", IF(F9&gt;H9, "melebihi batas", ""))))</f>
        <v>sesuai target</v>
      </c>
      <c r="K9" s="116"/>
      <c r="L9" s="46"/>
      <c r="M9" s="46"/>
      <c r="N9" s="46"/>
      <c r="O9" s="46"/>
      <c r="P9" s="46"/>
      <c r="Q9" s="46"/>
    </row>
    <row r="10" customFormat="false" ht="15.75" hidden="false" customHeight="true" outlineLevel="0" collapsed="false">
      <c r="A10" s="117" t="s">
        <v>183</v>
      </c>
      <c r="B10" s="148"/>
      <c r="C10" s="140" t="n">
        <v>42</v>
      </c>
      <c r="D10" s="140" t="n">
        <v>3</v>
      </c>
      <c r="E10" s="140" t="n">
        <v>0</v>
      </c>
      <c r="F10" s="119" t="n">
        <f aca="false">E10/(E10+D10+C10)</f>
        <v>0</v>
      </c>
      <c r="G10" s="119" t="n">
        <v>0.05</v>
      </c>
      <c r="H10" s="119" t="n">
        <v>0.1</v>
      </c>
      <c r="I10" s="120" t="n">
        <f aca="false">IF(ISBLANK(F10), 0,IF(F10&lt;=G10, 100, IF(F10&gt;=H10, IF(F10=H10, 80, 0), 100 - ((F10-G10)/(H10-G10) * 20))))</f>
        <v>100</v>
      </c>
      <c r="J10" s="149" t="str">
        <f aca="false">IF(ISBLANK(F10), "isi data dulu", IF(F10&lt;=G10, "sesuai target", IF(AND(F10&gt;G10,F10&lt;=H10), "di dalam target", IF(F10&gt;H10, "melebihi batas", ""))))</f>
        <v>sesuai target</v>
      </c>
      <c r="K10" s="122" t="s">
        <v>205</v>
      </c>
      <c r="L10" s="46"/>
      <c r="M10" s="46"/>
      <c r="N10" s="46"/>
      <c r="O10" s="46"/>
      <c r="P10" s="46"/>
      <c r="Q10" s="46"/>
    </row>
    <row r="11" customFormat="false" ht="15.75" hidden="false" customHeight="true" outlineLevel="0" collapsed="false">
      <c r="A11" s="111" t="s">
        <v>184</v>
      </c>
      <c r="B11" s="146"/>
      <c r="C11" s="139" t="n">
        <v>40</v>
      </c>
      <c r="D11" s="139" t="n">
        <v>3</v>
      </c>
      <c r="E11" s="139" t="n">
        <v>1</v>
      </c>
      <c r="F11" s="113" t="n">
        <f aca="false">E11/(E11+D11+C11)</f>
        <v>0.0227272727272727</v>
      </c>
      <c r="G11" s="113" t="n">
        <v>0.05</v>
      </c>
      <c r="H11" s="113" t="n">
        <v>0.1</v>
      </c>
      <c r="I11" s="114" t="n">
        <f aca="false">IF(ISBLANK(F11), 0,IF(F11&lt;=G11, 100, IF(F11&gt;=H11, IF(F11=H11, 80, 0), 100 - ((F11-G11)/(H11-G11) * 20))))</f>
        <v>100</v>
      </c>
      <c r="J11" s="147" t="str">
        <f aca="false">IF(ISBLANK(F11), "isi data dulu", IF(F11&lt;=G11, "sesuai target", IF(AND(F11&gt;G11,F11&lt;=H11), "di dalam target", IF(F11&gt;H11, "melebihi batas", ""))))</f>
        <v>sesuai target</v>
      </c>
      <c r="K11" s="116"/>
      <c r="L11" s="46"/>
      <c r="M11" s="46"/>
      <c r="N11" s="46"/>
      <c r="O11" s="46"/>
      <c r="P11" s="46"/>
      <c r="Q11" s="46"/>
    </row>
    <row r="12" customFormat="false" ht="15.75" hidden="false" customHeight="true" outlineLevel="0" collapsed="false">
      <c r="A12" s="117" t="s">
        <v>186</v>
      </c>
      <c r="B12" s="148"/>
      <c r="C12" s="140" t="n">
        <v>55</v>
      </c>
      <c r="D12" s="140" t="n">
        <v>2</v>
      </c>
      <c r="E12" s="140" t="n">
        <v>0</v>
      </c>
      <c r="F12" s="119" t="n">
        <f aca="false">E12/(E12+D12+C12)</f>
        <v>0</v>
      </c>
      <c r="G12" s="119" t="n">
        <v>0.05</v>
      </c>
      <c r="H12" s="119" t="n">
        <v>0.1</v>
      </c>
      <c r="I12" s="120" t="n">
        <f aca="false">IF(ISBLANK(F12), 0,IF(F12&lt;=G12, 100, IF(F12&gt;=H12, IF(F12=H12, 80, 0), 100 - ((F12-G12)/(H12-G12) * 20))))</f>
        <v>100</v>
      </c>
      <c r="J12" s="149" t="str">
        <f aca="false">IF(ISBLANK(F12), "isi data dulu", IF(F12&lt;=G12, "sesuai target", IF(AND(F12&gt;G12,F12&lt;=H12), "di dalam target", IF(F12&gt;H12, "melebihi batas", ""))))</f>
        <v>sesuai target</v>
      </c>
      <c r="K12" s="122"/>
      <c r="L12" s="46"/>
      <c r="M12" s="46"/>
      <c r="N12" s="46"/>
      <c r="O12" s="46"/>
      <c r="P12" s="46"/>
      <c r="Q12" s="46"/>
    </row>
    <row r="13" customFormat="false" ht="15.75" hidden="false" customHeight="true" outlineLevel="0" collapsed="false">
      <c r="A13" s="111" t="s">
        <v>188</v>
      </c>
      <c r="B13" s="146"/>
      <c r="C13" s="139" t="n">
        <v>78</v>
      </c>
      <c r="D13" s="139" t="n">
        <v>5</v>
      </c>
      <c r="E13" s="139" t="n">
        <v>0</v>
      </c>
      <c r="F13" s="113" t="n">
        <f aca="false">E13/(E13+D13+C13)</f>
        <v>0</v>
      </c>
      <c r="G13" s="113" t="n">
        <v>0.05</v>
      </c>
      <c r="H13" s="113" t="n">
        <v>0.1</v>
      </c>
      <c r="I13" s="114" t="n">
        <f aca="false">IF(ISBLANK(F13), 0,IF(F13&lt;=G13, 100, IF(F13&gt;=H13, IF(F13=H13, 80, 0), 100 - ((F13-G13)/(H13-G13) * 20))))</f>
        <v>100</v>
      </c>
      <c r="J13" s="147" t="str">
        <f aca="false">IF(ISBLANK(F13), "isi data dulu", IF(F13&lt;=G13, "sesuai target", IF(AND(F13&gt;G13,F13&lt;=H13), "di dalam target", IF(F13&gt;H13, "melebihi batas", ""))))</f>
        <v>sesuai target</v>
      </c>
      <c r="K13" s="116"/>
      <c r="L13" s="46"/>
      <c r="M13" s="46"/>
      <c r="N13" s="46"/>
      <c r="O13" s="46"/>
      <c r="P13" s="46"/>
      <c r="Q13" s="46"/>
    </row>
    <row r="14" customFormat="false" ht="15.75" hidden="false" customHeight="true" outlineLevel="0" collapsed="false">
      <c r="A14" s="117" t="s">
        <v>189</v>
      </c>
      <c r="B14" s="148"/>
      <c r="C14" s="140" t="n">
        <v>59</v>
      </c>
      <c r="D14" s="140" t="n">
        <v>0</v>
      </c>
      <c r="E14" s="140" t="n">
        <v>1</v>
      </c>
      <c r="F14" s="119" t="n">
        <f aca="false">E14/(E14+D14+C14)</f>
        <v>0.0166666666666667</v>
      </c>
      <c r="G14" s="119" t="n">
        <v>0.05</v>
      </c>
      <c r="H14" s="119" t="n">
        <v>0.1</v>
      </c>
      <c r="I14" s="120" t="n">
        <f aca="false">IF(ISBLANK(F14), 0,IF(F14&lt;=G14, 100, IF(F14&gt;=H14, IF(F14=H14, 80, 0), 100 - ((F14-G14)/(H14-G14) * 20))))</f>
        <v>100</v>
      </c>
      <c r="J14" s="149" t="str">
        <f aca="false">IF(ISBLANK(F14), "isi data dulu", IF(F14&lt;=G14, "sesuai target", IF(AND(F14&gt;G14,F14&lt;=H14), "di dalam target", IF(F14&gt;H14, "melebihi batas", ""))))</f>
        <v>sesuai target</v>
      </c>
      <c r="K14" s="122"/>
      <c r="L14" s="46"/>
      <c r="M14" s="46"/>
      <c r="N14" s="46"/>
      <c r="O14" s="46"/>
      <c r="P14" s="46"/>
      <c r="Q14" s="46"/>
    </row>
    <row r="15" customFormat="false" ht="15.75" hidden="false" customHeight="true" outlineLevel="0" collapsed="false">
      <c r="A15" s="111" t="s">
        <v>190</v>
      </c>
      <c r="B15" s="146"/>
      <c r="C15" s="139" t="n">
        <v>77</v>
      </c>
      <c r="D15" s="139" t="n">
        <v>1</v>
      </c>
      <c r="E15" s="139" t="n">
        <v>2</v>
      </c>
      <c r="F15" s="113" t="n">
        <f aca="false">E15/(E15+D15+C15)</f>
        <v>0.025</v>
      </c>
      <c r="G15" s="113" t="n">
        <v>0.05</v>
      </c>
      <c r="H15" s="113" t="n">
        <v>0.1</v>
      </c>
      <c r="I15" s="114" t="n">
        <f aca="false">IF(ISBLANK(F15), 0,IF(F15&lt;=G15, 100, IF(F15&gt;=H15, IF(F15=H15, 80, 0), 100 - ((F15-G15)/(H15-G15) * 20))))</f>
        <v>100</v>
      </c>
      <c r="J15" s="147" t="str">
        <f aca="false">IF(ISBLANK(F15), "isi data dulu", IF(F15&lt;=G15, "sesuai target", IF(AND(F15&gt;G15,F15&lt;=H15), "di dalam target", IF(F15&gt;H15, "melebihi batas", ""))))</f>
        <v>sesuai target</v>
      </c>
      <c r="K15" s="116"/>
      <c r="L15" s="46"/>
      <c r="M15" s="46"/>
      <c r="N15" s="46"/>
      <c r="O15" s="46"/>
      <c r="P15" s="46"/>
      <c r="Q15" s="46"/>
    </row>
    <row r="16" customFormat="false" ht="15.75" hidden="false" customHeight="true" outlineLevel="0" collapsed="false">
      <c r="A16" s="117" t="s">
        <v>191</v>
      </c>
      <c r="B16" s="148"/>
      <c r="C16" s="140"/>
      <c r="D16" s="140"/>
      <c r="E16" s="140"/>
      <c r="F16" s="119" t="e">
        <f aca="false">E16/(E16+D16+C16)</f>
        <v>#DIV/0!</v>
      </c>
      <c r="G16" s="119" t="n">
        <v>0.05</v>
      </c>
      <c r="H16" s="119" t="n">
        <v>0.1</v>
      </c>
      <c r="I16" s="120" t="e">
        <f aca="false">IF(ISBLANK(F16), 0,IF(F16&lt;=G16, 100, IF(F16&gt;=H16, IF(F16=H16, 80, 0), 100 - ((F16-G16)/(H16-G16) * 20))))</f>
        <v>#DIV/0!</v>
      </c>
      <c r="J16" s="149" t="e">
        <f aca="false">IF(ISBLANK(F16), "isi data dulu", IF(F16&lt;=G16, "sesuai target", IF(AND(F16&gt;G16,F16&lt;=H16), "di dalam target", IF(F16&gt;H16, "melebihi batas", ""))))</f>
        <v>#DIV/0!</v>
      </c>
      <c r="K16" s="122"/>
      <c r="L16" s="46"/>
      <c r="M16" s="46"/>
      <c r="N16" s="46"/>
      <c r="O16" s="46"/>
      <c r="P16" s="46"/>
      <c r="Q16" s="46"/>
    </row>
    <row r="17" customFormat="false" ht="15.75" hidden="false" customHeight="true" outlineLevel="0" collapsed="false">
      <c r="A17" s="111" t="s">
        <v>192</v>
      </c>
      <c r="B17" s="146"/>
      <c r="C17" s="139"/>
      <c r="D17" s="139"/>
      <c r="E17" s="139"/>
      <c r="F17" s="113" t="e">
        <f aca="false">E17/(E17+D17+C17)</f>
        <v>#DIV/0!</v>
      </c>
      <c r="G17" s="113" t="n">
        <v>0.05</v>
      </c>
      <c r="H17" s="113" t="n">
        <v>0.1</v>
      </c>
      <c r="I17" s="114" t="e">
        <f aca="false">IF(ISBLANK(F17), 0,IF(F17&lt;=G17, 100, IF(F17&gt;=H17, IF(F17=H17, 80, 0), 100 - ((F17-G17)/(H17-G17) * 20))))</f>
        <v>#DIV/0!</v>
      </c>
      <c r="J17" s="147" t="e">
        <f aca="false">IF(ISBLANK(F17), "isi data dulu", IF(F17&lt;=G17, "sesuai target", IF(AND(F17&gt;G17,F17&lt;=H17), "di dalam target", IF(F17&gt;H17, "melebihi batas", ""))))</f>
        <v>#DIV/0!</v>
      </c>
      <c r="K17" s="116"/>
      <c r="L17" s="46"/>
      <c r="M17" s="46"/>
      <c r="N17" s="46"/>
      <c r="O17" s="46"/>
      <c r="P17" s="46"/>
      <c r="Q17" s="46"/>
    </row>
    <row r="18" customFormat="false" ht="15.75" hidden="false" customHeight="true" outlineLevel="0" collapsed="false">
      <c r="A18" s="117" t="s">
        <v>193</v>
      </c>
      <c r="B18" s="148"/>
      <c r="C18" s="140"/>
      <c r="D18" s="140"/>
      <c r="E18" s="140"/>
      <c r="F18" s="119" t="e">
        <f aca="false">E18/(E18+D18+C18)</f>
        <v>#DIV/0!</v>
      </c>
      <c r="G18" s="119" t="n">
        <v>0.05</v>
      </c>
      <c r="H18" s="119" t="n">
        <v>0.1</v>
      </c>
      <c r="I18" s="120" t="e">
        <f aca="false">IF(ISBLANK(F18), 0,IF(F18&lt;=G18, 100, IF(F18&gt;=H18, IF(F18=H18, 80, 0), 100 - ((F18-G18)/(H18-G18) * 20))))</f>
        <v>#DIV/0!</v>
      </c>
      <c r="J18" s="149" t="e">
        <f aca="false">IF(ISBLANK(F18), "isi data dulu", IF(F18&lt;=G18, "sesuai target", IF(AND(F18&gt;G18,F18&lt;=H18), "di dalam target", IF(F18&gt;H18, "melebihi batas", ""))))</f>
        <v>#DIV/0!</v>
      </c>
      <c r="K18" s="122"/>
      <c r="L18" s="46"/>
      <c r="M18" s="46"/>
      <c r="N18" s="46"/>
      <c r="O18" s="46"/>
      <c r="P18" s="46"/>
      <c r="Q18" s="46"/>
    </row>
    <row r="19" customFormat="false" ht="15.75" hidden="false" customHeight="true" outlineLevel="0" collapsed="false">
      <c r="A19" s="125" t="s">
        <v>176</v>
      </c>
      <c r="B19" s="150"/>
      <c r="C19" s="141" t="n">
        <f aca="false">SUM(C7:C18)</f>
        <v>383</v>
      </c>
      <c r="D19" s="141" t="n">
        <f aca="false">SUM(D7:D18)</f>
        <v>20</v>
      </c>
      <c r="E19" s="141" t="n">
        <f aca="false">SUM(E7:E18)</f>
        <v>4</v>
      </c>
      <c r="F19" s="127" t="n">
        <f aca="false">E19/(E19+D19+C19)</f>
        <v>0.00982800982800983</v>
      </c>
      <c r="G19" s="127" t="n">
        <v>0.05</v>
      </c>
      <c r="H19" s="127" t="n">
        <v>0.1</v>
      </c>
      <c r="I19" s="128" t="n">
        <f aca="false">IF(ISBLANK(F19), 0,IF(F19&lt;=G19, 100, IF(F19&gt;=H19, IF(F19=H19, 80, 0), 100 - ((F19-G19)/(H19-G19) * 20))))</f>
        <v>100</v>
      </c>
      <c r="J19" s="129" t="str">
        <f aca="false">IF(ISBLANK(F19), "isi data dulu", IF(F19&lt;=G19, "sesuai target", IF(AND(F19&gt;G19,F19&lt;=H19), "di dalam target", IF(F19&gt;H19, "melebihi batas", ""))))</f>
        <v>sesuai target</v>
      </c>
      <c r="K19" s="130"/>
      <c r="L19" s="46"/>
      <c r="M19" s="46"/>
      <c r="N19" s="46"/>
      <c r="O19" s="46"/>
      <c r="P19" s="46"/>
      <c r="Q19" s="46"/>
    </row>
    <row r="20" customFormat="false" ht="15.75" hidden="false" customHeight="true" outlineLevel="0" collapsed="false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</row>
    <row r="21" customFormat="false" ht="15.75" hidden="false" customHeight="true" outlineLevel="0" collapsed="false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</row>
    <row r="22" customFormat="false" ht="15.75" hidden="false" customHeight="true" outlineLevel="0" collapsed="false">
      <c r="A22" s="46"/>
      <c r="B22" s="46"/>
      <c r="C22" s="46"/>
      <c r="D22" s="46"/>
      <c r="E22" s="46"/>
      <c r="F22" s="46"/>
      <c r="G22" s="151" t="s">
        <v>206</v>
      </c>
      <c r="H22" s="109" t="s">
        <v>207</v>
      </c>
      <c r="I22" s="46"/>
      <c r="J22" s="46"/>
      <c r="K22" s="46"/>
      <c r="L22" s="46"/>
      <c r="M22" s="46"/>
      <c r="N22" s="46"/>
      <c r="O22" s="46"/>
      <c r="P22" s="46"/>
      <c r="Q22" s="46"/>
    </row>
    <row r="23" customFormat="false" ht="15.75" hidden="false" customHeight="true" outlineLevel="0" collapsed="false">
      <c r="A23" s="46"/>
      <c r="B23" s="46"/>
      <c r="C23" s="46"/>
      <c r="D23" s="46"/>
      <c r="E23" s="46"/>
      <c r="F23" s="46"/>
      <c r="G23" s="46"/>
      <c r="H23" s="109" t="s">
        <v>208</v>
      </c>
      <c r="I23" s="46" t="s">
        <v>209</v>
      </c>
      <c r="J23" s="46"/>
      <c r="K23" s="46"/>
      <c r="L23" s="46"/>
      <c r="M23" s="46"/>
      <c r="N23" s="46"/>
      <c r="O23" s="46"/>
      <c r="P23" s="46"/>
      <c r="Q23" s="46"/>
    </row>
    <row r="24" customFormat="false" ht="15.75" hidden="false" customHeight="true" outlineLevel="0" collapsed="false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</row>
    <row r="25" customFormat="false" ht="15.75" hidden="false" customHeight="true" outlineLevel="0" collapsed="false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</row>
    <row r="26" customFormat="false" ht="15.75" hidden="false" customHeight="true" outlineLevel="0" collapsed="false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</row>
    <row r="39" customFormat="false" ht="13.5" hidden="false" customHeight="false" outlineLevel="0" collapsed="false">
      <c r="E39" s="131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J7:J19" type="list">
      <formula1>"melebihi batas,di dalam target,sesuai target,isi data dulu"</formula1>
      <formula2>0</formula2>
    </dataValidation>
    <dataValidation allowBlank="true" errorStyle="stop" operator="between" showDropDown="true" showErrorMessage="false" showInputMessage="false" sqref="F7:I19" type="custom">
      <formula1>AND(ISNUMBER(F7),(NOT(OR(NOT(ISERROR(DATEVALUE(F7))), AND(ISNUMBER(F7), LEFT(CELL("format", F7))="D")))))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  <tableParts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39"/>
  <sheetViews>
    <sheetView showFormulas="false" showGridLines="true" showRowColHeaders="true" showZeros="true" rightToLeft="false" tabSelected="false" showOutlineSymbols="true" defaultGridColor="true" view="normal" topLeftCell="A1" colorId="64" zoomScale="161" zoomScaleNormal="161" zoomScalePageLayoutView="100" workbookViewId="0">
      <selection pane="topLeft" activeCell="G16" activeCellId="0" sqref="G16"/>
    </sheetView>
  </sheetViews>
  <sheetFormatPr defaultColWidth="12.66796875" defaultRowHeight="12.75" zeroHeight="false" outlineLevelRow="0" outlineLevelCol="0"/>
  <cols>
    <col collapsed="false" customWidth="false" hidden="false" outlineLevel="0" max="1" min="1" style="1" width="12.67"/>
    <col collapsed="false" customWidth="true" hidden="false" outlineLevel="0" max="2" min="2" style="1" width="19.14"/>
    <col collapsed="false" customWidth="true" hidden="false" outlineLevel="0" max="3" min="3" style="1" width="19"/>
    <col collapsed="false" customWidth="true" hidden="false" outlineLevel="0" max="4" min="4" style="1" width="18.67"/>
    <col collapsed="false" customWidth="true" hidden="false" outlineLevel="0" max="5" min="5" style="1" width="12.14"/>
    <col collapsed="false" customWidth="true" hidden="false" outlineLevel="0" max="6" min="6" style="1" width="20.66"/>
    <col collapsed="false" customWidth="false" hidden="false" outlineLevel="0" max="16384" min="7" style="1" width="12.67"/>
  </cols>
  <sheetData>
    <row r="1" customFormat="false" ht="15.75" hidden="false" customHeight="true" outlineLevel="0" collapsed="false">
      <c r="A1" s="102" t="s">
        <v>160</v>
      </c>
      <c r="B1" s="7" t="s">
        <v>48</v>
      </c>
      <c r="C1" s="103" t="s">
        <v>210</v>
      </c>
      <c r="D1" s="46" t="s">
        <v>211</v>
      </c>
      <c r="E1" s="46"/>
      <c r="F1" s="46"/>
      <c r="G1" s="46"/>
      <c r="H1" s="46"/>
      <c r="I1" s="46"/>
      <c r="J1" s="46"/>
      <c r="K1" s="46"/>
      <c r="L1" s="46"/>
      <c r="M1" s="46"/>
    </row>
    <row r="2" customFormat="false" ht="13.5" hidden="false" customHeight="false" outlineLevel="0" collapsed="false">
      <c r="A2" s="102" t="s">
        <v>15</v>
      </c>
      <c r="B2" s="104" t="s">
        <v>113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customFormat="false" ht="13.5" hidden="false" customHeight="false" outlineLevel="0" collapsed="false">
      <c r="A3" s="102" t="s">
        <v>20</v>
      </c>
      <c r="B3" s="104" t="s">
        <v>79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customFormat="false" ht="15.75" hidden="false" customHeight="true" outlineLevel="0" collapsed="false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</row>
    <row r="5" customFormat="false" ht="15.75" hidden="false" customHeight="true" outlineLevel="0" collapsed="false">
      <c r="D5" s="46"/>
      <c r="E5" s="46"/>
      <c r="F5" s="46"/>
      <c r="G5" s="46"/>
      <c r="H5" s="46"/>
      <c r="I5" s="46"/>
      <c r="J5" s="46"/>
      <c r="K5" s="46"/>
      <c r="L5" s="46"/>
      <c r="M5" s="46"/>
    </row>
    <row r="6" customFormat="false" ht="15.75" hidden="false" customHeight="true" outlineLevel="0" collapsed="false">
      <c r="A6" s="132" t="s">
        <v>15</v>
      </c>
      <c r="B6" s="152" t="s">
        <v>178</v>
      </c>
      <c r="C6" s="153" t="s">
        <v>165</v>
      </c>
      <c r="D6" s="153" t="s">
        <v>30</v>
      </c>
      <c r="E6" s="153" t="s">
        <v>24</v>
      </c>
      <c r="F6" s="154" t="s">
        <v>166</v>
      </c>
      <c r="G6" s="46"/>
      <c r="H6" s="46"/>
      <c r="I6" s="46"/>
      <c r="J6" s="46"/>
      <c r="K6" s="46"/>
      <c r="L6" s="46"/>
      <c r="M6" s="46"/>
    </row>
    <row r="7" customFormat="false" ht="15.75" hidden="false" customHeight="true" outlineLevel="0" collapsed="false">
      <c r="A7" s="111" t="s">
        <v>180</v>
      </c>
      <c r="B7" s="155" t="n">
        <v>0</v>
      </c>
      <c r="C7" s="156" t="n">
        <v>0</v>
      </c>
      <c r="D7" s="155" t="n">
        <f aca="false">C7-(C7*20%)</f>
        <v>0</v>
      </c>
      <c r="E7" s="114" t="n">
        <f aca="false">IF(ISBLANK(B7), 0,IF(B7&lt;D7, 0, IF(B7=D7, 100, IF(B7=C7, 100, IF(B7&lt;C7, 80 + (B7-D7)/(C7-D7)*(100-80), 100 + (B7-C7)/(C7-D7)*(100-80))))))</f>
        <v>100</v>
      </c>
      <c r="F7" s="157" t="str">
        <f aca="false">IF(ISBLANK(B7), "isi data dulu",IF(B7&gt;C7, "Melebihi target", IF(AND(B7&gt;=D7, B7&lt;=C7), "Di dalam target", "Dibawah target")))</f>
        <v>Di dalam target</v>
      </c>
      <c r="G7" s="46"/>
      <c r="H7" s="46"/>
      <c r="I7" s="46"/>
      <c r="J7" s="46"/>
      <c r="K7" s="46"/>
      <c r="L7" s="46"/>
      <c r="M7" s="46"/>
    </row>
    <row r="8" customFormat="false" ht="15.75" hidden="false" customHeight="true" outlineLevel="0" collapsed="false">
      <c r="A8" s="117" t="s">
        <v>181</v>
      </c>
      <c r="B8" s="158" t="n">
        <v>0</v>
      </c>
      <c r="C8" s="159" t="n">
        <v>0</v>
      </c>
      <c r="D8" s="158" t="n">
        <f aca="false">C8-(C8*20%)</f>
        <v>0</v>
      </c>
      <c r="E8" s="120" t="n">
        <f aca="false">IF(ISBLANK(B8), 0,IF(B8&lt;D8, 0, IF(B8=D8, 100, IF(B8=C8, 100, IF(B8&lt;C8, 80 + (B8-D8)/(C8-D8)*(100-80), 100 + (B8-C8)/(C8-D8)*(100-80))))))</f>
        <v>100</v>
      </c>
      <c r="F8" s="157" t="str">
        <f aca="false">IF(ISBLANK(B8), "isi data dulu",IF(B8&gt;C8, "Melebihi target", IF(AND(B8&gt;=D8, B8&lt;=C8), "Di dalam target", "Dibawah target")))</f>
        <v>Di dalam target</v>
      </c>
      <c r="G8" s="46"/>
      <c r="H8" s="46"/>
      <c r="I8" s="46"/>
      <c r="J8" s="46"/>
      <c r="K8" s="46"/>
      <c r="L8" s="46"/>
      <c r="M8" s="46"/>
    </row>
    <row r="9" customFormat="false" ht="15.75" hidden="false" customHeight="true" outlineLevel="0" collapsed="false">
      <c r="A9" s="111" t="s">
        <v>182</v>
      </c>
      <c r="B9" s="155" t="n">
        <v>0</v>
      </c>
      <c r="C9" s="159" t="n">
        <v>0</v>
      </c>
      <c r="D9" s="155" t="n">
        <f aca="false">C9-(C9*20%)</f>
        <v>0</v>
      </c>
      <c r="E9" s="114" t="n">
        <f aca="false">IF(ISBLANK(B9), 0,IF(B9&lt;D9, 0, IF(B9=D9, 100, IF(B9=C9, 100, IF(B9&gt;C9, 100, IF(B9&lt;C9, 80 + (B9-D9)/(C9-D9)*(100-80), 100 + (B9-C9)/(C9-D9)*(100-80)))))))</f>
        <v>100</v>
      </c>
      <c r="F9" s="157" t="str">
        <f aca="false">IF(ISBLANK(B9), "isi data dulu",IF(B9&gt;C9, "Melebihi target", IF(AND(B9&gt;=D9, B9&lt;=C9), "Di dalam target", "Dibawah target")))</f>
        <v>Di dalam target</v>
      </c>
      <c r="G9" s="46"/>
      <c r="H9" s="46"/>
      <c r="I9" s="46"/>
      <c r="J9" s="46"/>
      <c r="K9" s="46"/>
      <c r="L9" s="46"/>
      <c r="M9" s="46"/>
    </row>
    <row r="10" customFormat="false" ht="15.75" hidden="false" customHeight="true" outlineLevel="0" collapsed="false">
      <c r="A10" s="117" t="s">
        <v>183</v>
      </c>
      <c r="B10" s="158" t="n">
        <v>0</v>
      </c>
      <c r="C10" s="159" t="n">
        <v>0</v>
      </c>
      <c r="D10" s="158" t="n">
        <f aca="false">C10-(C10*20%)</f>
        <v>0</v>
      </c>
      <c r="E10" s="120" t="n">
        <f aca="false">IF(ISBLANK(B10), 0,IF(B10&lt;D10, 0, IF(B10=D10, 100, IF(B10=C10, 100, IF(B10&lt;C10, 80 + (B10-D10)/(C10-D10)*(100-80), 100 + (B10-C10)/(C10-D10)*(100-80))))))</f>
        <v>100</v>
      </c>
      <c r="F10" s="157" t="str">
        <f aca="false">IF(ISBLANK(B10), "isi data dulu",IF(B10&gt;C10, "Melebihi target", IF(AND(B10&gt;=D10, B10&lt;=C10), "Di dalam target", "Dibawah target")))</f>
        <v>Di dalam target</v>
      </c>
      <c r="G10" s="46"/>
      <c r="H10" s="46"/>
      <c r="I10" s="46"/>
      <c r="J10" s="46"/>
      <c r="K10" s="46"/>
      <c r="L10" s="46"/>
      <c r="M10" s="46"/>
    </row>
    <row r="11" customFormat="false" ht="15.75" hidden="false" customHeight="true" outlineLevel="0" collapsed="false">
      <c r="A11" s="111" t="s">
        <v>184</v>
      </c>
      <c r="B11" s="155" t="n">
        <v>0</v>
      </c>
      <c r="C11" s="159" t="n">
        <v>0</v>
      </c>
      <c r="D11" s="155" t="n">
        <f aca="false">C11-(C11*20%)</f>
        <v>0</v>
      </c>
      <c r="E11" s="114" t="n">
        <f aca="false">IF(ISBLANK(B11), 0,IF(B11&lt;D11, 0, IF(B11=D11, 100, IF(B11=C11, 100, IF(B11&lt;C11, 80 + (B11-D11)/(C11-D11)*(100-80), 100 + (B11-C11)/(C11-D11)*(100-80))))))</f>
        <v>100</v>
      </c>
      <c r="F11" s="157" t="str">
        <f aca="false">IF(ISBLANK(B11), "isi data dulu",IF(B11&gt;C11, "Melebihi target", IF(AND(B11&gt;=D11, B11&lt;=C11), "Di dalam target", "Dibawah target")))</f>
        <v>Di dalam target</v>
      </c>
      <c r="G11" s="46"/>
      <c r="H11" s="46"/>
      <c r="I11" s="46"/>
      <c r="J11" s="46"/>
      <c r="K11" s="46"/>
      <c r="L11" s="46"/>
      <c r="M11" s="46"/>
    </row>
    <row r="12" customFormat="false" ht="15.75" hidden="false" customHeight="true" outlineLevel="0" collapsed="false">
      <c r="A12" s="117" t="s">
        <v>186</v>
      </c>
      <c r="B12" s="158" t="n">
        <v>0</v>
      </c>
      <c r="C12" s="159" t="n">
        <v>0</v>
      </c>
      <c r="D12" s="158" t="n">
        <f aca="false">C12-(C12*20%)</f>
        <v>0</v>
      </c>
      <c r="E12" s="114" t="n">
        <f aca="false">IF(ISBLANK(B12), 0,IF(B12&lt;D12, 0, IF(B12=D12, 100, IF(B12=C12, 100, IF(B12&lt;C12, 80 + (B12-D12)/(C12-D12)*(100-80), 100 + (B12-C12)/(C12-D12)*(100-80))))))</f>
        <v>100</v>
      </c>
      <c r="F12" s="157" t="str">
        <f aca="false">IF(ISBLANK(B12), "isi data dulu",IF(B12&gt;C12, "Melebihi target", IF(AND(B12&gt;=D12, B12&lt;=C12), "Di dalam target", "Dibawah target")))</f>
        <v>Di dalam target</v>
      </c>
      <c r="G12" s="46"/>
      <c r="H12" s="46"/>
      <c r="I12" s="46"/>
      <c r="J12" s="46"/>
      <c r="K12" s="46"/>
      <c r="L12" s="46"/>
      <c r="M12" s="46"/>
    </row>
    <row r="13" customFormat="false" ht="15.75" hidden="false" customHeight="true" outlineLevel="0" collapsed="false">
      <c r="A13" s="111" t="s">
        <v>188</v>
      </c>
      <c r="B13" s="155" t="n">
        <v>0</v>
      </c>
      <c r="C13" s="159" t="n">
        <v>0</v>
      </c>
      <c r="D13" s="155" t="n">
        <f aca="false">C13-(C13*20%)</f>
        <v>0</v>
      </c>
      <c r="E13" s="114" t="n">
        <f aca="false">IF(ISBLANK(B13), 0,IF(B13&lt;D13, 0, IF(B13=D13, 100, IF(B13=C13, 100, IF(B13&lt;C13, 80 + (B13-D13)/(C13-D13)*(100-80), 100 + (B13-C13)/(C13-D13)*(100-80))))))</f>
        <v>100</v>
      </c>
      <c r="F13" s="157" t="str">
        <f aca="false">IF(ISBLANK(B13), "isi data dulu",IF(B13&gt;C13, "Melebihi target", IF(AND(B13&gt;=D13, B13&lt;=C13), "Di dalam target", "Dibawah target")))</f>
        <v>Di dalam target</v>
      </c>
      <c r="G13" s="46"/>
      <c r="H13" s="46"/>
      <c r="I13" s="46"/>
      <c r="J13" s="46"/>
      <c r="K13" s="46"/>
      <c r="L13" s="46"/>
      <c r="M13" s="46"/>
    </row>
    <row r="14" customFormat="false" ht="15.75" hidden="false" customHeight="true" outlineLevel="0" collapsed="false">
      <c r="A14" s="117" t="s">
        <v>189</v>
      </c>
      <c r="B14" s="158" t="n">
        <v>0</v>
      </c>
      <c r="C14" s="159" t="n">
        <v>1</v>
      </c>
      <c r="D14" s="158" t="n">
        <f aca="false">C14-(C14*20%)</f>
        <v>0.8</v>
      </c>
      <c r="E14" s="114" t="n">
        <f aca="false">IF(ISBLANK(B14), 0,IF(B14&lt;D14, 0, IF(B14=D14, 100, IF(B14=C14, 100, IF(B14&lt;C14, 80 + (B14-D14)/(C14-D14)*(100-80), 100 + (B14-C14)/(C14-D14)*(100-80))))))</f>
        <v>0</v>
      </c>
      <c r="F14" s="157" t="str">
        <f aca="false">IF(ISBLANK(B14), "isi data dulu",IF(B14&gt;C14, "Melebihi target", IF(AND(B14&gt;=D14, B14&lt;=C14), "Di dalam target", "Dibawah target")))</f>
        <v>Dibawah target</v>
      </c>
      <c r="G14" s="46"/>
      <c r="H14" s="46"/>
      <c r="I14" s="46"/>
      <c r="J14" s="46"/>
      <c r="K14" s="46"/>
      <c r="L14" s="46"/>
      <c r="M14" s="46"/>
    </row>
    <row r="15" customFormat="false" ht="15.75" hidden="false" customHeight="true" outlineLevel="0" collapsed="false">
      <c r="A15" s="111" t="s">
        <v>190</v>
      </c>
      <c r="B15" s="155" t="n">
        <v>0</v>
      </c>
      <c r="C15" s="159" t="n">
        <v>3</v>
      </c>
      <c r="D15" s="155" t="n">
        <f aca="false">C15-(C15*20%)</f>
        <v>2.4</v>
      </c>
      <c r="E15" s="114" t="n">
        <f aca="false">IF(ISBLANK(B15), 0,IF(B15&lt;D15, 0, IF(B15=D15, 100, IF(B15=C15, 100, IF(B15&lt;C15, 80 + (B15-D15)/(C15-D15)*(100-80), 100 + (B15-C15)/(C15-D15)*(100-80))))))</f>
        <v>0</v>
      </c>
      <c r="F15" s="157" t="str">
        <f aca="false">IF(ISBLANK(B15), "isi data dulu",IF(B15&gt;C15, "Melebihi target", IF(AND(B15&gt;=D15, B15&lt;=C15), "Di dalam target", "Dibawah target")))</f>
        <v>Dibawah target</v>
      </c>
      <c r="G15" s="46"/>
      <c r="H15" s="46"/>
      <c r="I15" s="46"/>
      <c r="J15" s="46"/>
      <c r="K15" s="46"/>
      <c r="L15" s="46"/>
      <c r="M15" s="46"/>
    </row>
    <row r="16" customFormat="false" ht="15.75" hidden="false" customHeight="true" outlineLevel="0" collapsed="false">
      <c r="A16" s="117" t="s">
        <v>191</v>
      </c>
      <c r="B16" s="158"/>
      <c r="C16" s="159" t="n">
        <v>3</v>
      </c>
      <c r="D16" s="158" t="n">
        <f aca="false">C16-(C16*20%)</f>
        <v>2.4</v>
      </c>
      <c r="E16" s="120"/>
      <c r="F16" s="157" t="str">
        <f aca="false">IF(ISBLANK(B16), "isi data dulu",IF(B16&gt;C16, "Melebihi target", IF(AND(B16&gt;=D16, B16&lt;=C16), "Di dalam target", "Dibawah target")))</f>
        <v>isi data dulu</v>
      </c>
      <c r="G16" s="46"/>
      <c r="H16" s="46"/>
      <c r="I16" s="46"/>
      <c r="J16" s="46"/>
      <c r="K16" s="46"/>
      <c r="L16" s="46"/>
      <c r="M16" s="46"/>
    </row>
    <row r="17" customFormat="false" ht="15.75" hidden="false" customHeight="true" outlineLevel="0" collapsed="false">
      <c r="A17" s="111" t="s">
        <v>192</v>
      </c>
      <c r="B17" s="155"/>
      <c r="C17" s="159" t="n">
        <v>4</v>
      </c>
      <c r="D17" s="155" t="n">
        <f aca="false">C17-(C17*20%)</f>
        <v>3.2</v>
      </c>
      <c r="E17" s="114"/>
      <c r="F17" s="157" t="str">
        <f aca="false">IF(ISBLANK(B17), "isi data dulu",IF(B17&gt;C17, "Melebihi target", IF(AND(B17&gt;=D17, B17&lt;=C17), "Di dalam target", "Dibawah target")))</f>
        <v>isi data dulu</v>
      </c>
      <c r="G17" s="46"/>
      <c r="H17" s="46"/>
      <c r="I17" s="46"/>
      <c r="J17" s="46"/>
      <c r="K17" s="46"/>
      <c r="L17" s="46"/>
      <c r="M17" s="46"/>
    </row>
    <row r="18" customFormat="false" ht="15.75" hidden="false" customHeight="true" outlineLevel="0" collapsed="false">
      <c r="A18" s="160" t="s">
        <v>193</v>
      </c>
      <c r="B18" s="161"/>
      <c r="C18" s="162" t="n">
        <v>5</v>
      </c>
      <c r="D18" s="161" t="n">
        <f aca="false">C18-(C18*20%)</f>
        <v>4</v>
      </c>
      <c r="E18" s="163"/>
      <c r="F18" s="164" t="str">
        <f aca="false">IF(ISBLANK(B18), "isi data dulu",IF(B18&gt;C18, "Melebihi target", IF(AND(B18&gt;=D18, B18&lt;=C18), "Di dalam target", "Dibawah target")))</f>
        <v>isi data dulu</v>
      </c>
      <c r="G18" s="46"/>
      <c r="H18" s="46"/>
      <c r="I18" s="46"/>
      <c r="J18" s="46"/>
      <c r="K18" s="46"/>
      <c r="L18" s="46"/>
      <c r="M18" s="46"/>
    </row>
    <row r="19" customFormat="false" ht="15.75" hidden="false" customHeight="true" outlineLevel="0" collapsed="false">
      <c r="A19" s="111" t="s">
        <v>176</v>
      </c>
      <c r="B19" s="165" t="n">
        <f aca="false">SUM(B7:B18)</f>
        <v>0</v>
      </c>
      <c r="C19" s="166" t="n">
        <v>5</v>
      </c>
      <c r="D19" s="165" t="n">
        <f aca="false">C19-(C19*20%)</f>
        <v>4</v>
      </c>
      <c r="E19" s="165" t="n">
        <f aca="false">AVERAGE(E7:E18)</f>
        <v>77.7777777777778</v>
      </c>
      <c r="F19" s="167" t="str">
        <f aca="false">IF(B19&gt;C19, "Melebihi target", IF(AND(B19&gt;=D19, B19&lt;=C19), "Di dalam target", "Dibawah target"))</f>
        <v>Dibawah target</v>
      </c>
      <c r="G19" s="46"/>
      <c r="H19" s="46"/>
      <c r="I19" s="46"/>
      <c r="J19" s="46"/>
      <c r="K19" s="46"/>
      <c r="L19" s="46"/>
      <c r="M19" s="46"/>
    </row>
    <row r="20" customFormat="false" ht="15.75" hidden="false" customHeight="true" outlineLevel="0" collapsed="false">
      <c r="A20" s="168"/>
      <c r="B20" s="169"/>
      <c r="C20" s="169"/>
      <c r="D20" s="169"/>
      <c r="E20" s="169"/>
      <c r="F20" s="170"/>
      <c r="G20" s="46"/>
      <c r="H20" s="46"/>
      <c r="I20" s="46"/>
      <c r="J20" s="46"/>
      <c r="K20" s="46"/>
      <c r="L20" s="46"/>
      <c r="M20" s="46"/>
    </row>
    <row r="21" customFormat="false" ht="15.75" hidden="false" customHeight="true" outlineLevel="0" collapsed="false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</row>
    <row r="22" customFormat="false" ht="15.75" hidden="false" customHeight="true" outlineLevel="0" collapsed="false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</row>
    <row r="23" customFormat="false" ht="15.75" hidden="false" customHeight="true" outlineLevel="0" collapsed="false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</row>
    <row r="24" customFormat="false" ht="15.75" hidden="false" customHeight="true" outlineLevel="0" collapsed="false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</row>
    <row r="25" customFormat="false" ht="15.75" hidden="false" customHeight="true" outlineLevel="0" collapsed="false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</row>
    <row r="26" customFormat="false" ht="15.75" hidden="false" customHeight="true" outlineLevel="0" collapsed="false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</row>
    <row r="39" customFormat="false" ht="13.5" hidden="false" customHeight="false" outlineLevel="0" collapsed="false">
      <c r="D39" s="131"/>
    </row>
  </sheetData>
  <dataValidations count="5">
    <dataValidation allowBlank="true" errorStyle="stop" operator="between" showDropDown="false" showErrorMessage="false" showInputMessage="false" sqref="F7:F19" type="list">
      <formula1>"Di dalam target,Dibawah target,Melebihi target,isi data dulu"</formula1>
      <formula2>0</formula2>
    </dataValidation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  <tableParts>
    <tablePart r:id="rId3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56854"/>
    <pageSetUpPr fitToPage="false"/>
  </sheetPr>
  <dimension ref="A1:M39"/>
  <sheetViews>
    <sheetView showFormulas="false" showGridLines="true" showRowColHeaders="true" showZeros="true" rightToLeft="false" tabSelected="false" showOutlineSymbols="true" defaultGridColor="true" view="normal" topLeftCell="A1" colorId="64" zoomScale="200" zoomScaleNormal="200" zoomScalePageLayoutView="100" workbookViewId="0">
      <selection pane="topLeft" activeCell="B10" activeCellId="0" sqref="B10"/>
    </sheetView>
  </sheetViews>
  <sheetFormatPr defaultColWidth="12.66796875" defaultRowHeight="12.75" zeroHeight="false" outlineLevelRow="0" outlineLevelCol="0"/>
  <cols>
    <col collapsed="false" customWidth="false" hidden="false" outlineLevel="0" max="1" min="1" style="1" width="12.67"/>
    <col collapsed="false" customWidth="true" hidden="false" outlineLevel="0" max="2" min="2" style="1" width="15.47"/>
    <col collapsed="false" customWidth="true" hidden="false" outlineLevel="0" max="3" min="3" style="1" width="19.14"/>
    <col collapsed="false" customWidth="true" hidden="false" outlineLevel="0" max="4" min="4" style="1" width="18.67"/>
    <col collapsed="false" customWidth="true" hidden="false" outlineLevel="0" max="5" min="5" style="1" width="9.47"/>
    <col collapsed="false" customWidth="true" hidden="false" outlineLevel="0" max="6" min="6" style="1" width="20.66"/>
    <col collapsed="false" customWidth="true" hidden="false" outlineLevel="0" max="7" min="7" style="1" width="26.13"/>
    <col collapsed="false" customWidth="false" hidden="false" outlineLevel="0" max="16384" min="8" style="1" width="12.67"/>
  </cols>
  <sheetData>
    <row r="1" customFormat="false" ht="15.75" hidden="false" customHeight="true" outlineLevel="0" collapsed="false">
      <c r="A1" s="102" t="s">
        <v>160</v>
      </c>
      <c r="B1" s="7" t="s">
        <v>48</v>
      </c>
      <c r="C1" s="103" t="s">
        <v>212</v>
      </c>
      <c r="D1" s="46"/>
      <c r="E1" s="46" t="s">
        <v>213</v>
      </c>
      <c r="F1" s="46"/>
      <c r="G1" s="46"/>
      <c r="H1" s="46"/>
      <c r="I1" s="46"/>
      <c r="J1" s="46"/>
      <c r="K1" s="46"/>
      <c r="L1" s="46"/>
      <c r="M1" s="46"/>
    </row>
    <row r="2" customFormat="false" ht="13.5" hidden="false" customHeight="false" outlineLevel="0" collapsed="false">
      <c r="A2" s="102" t="s">
        <v>15</v>
      </c>
      <c r="B2" s="104" t="s">
        <v>42</v>
      </c>
      <c r="C2" s="46"/>
      <c r="D2" s="46"/>
      <c r="E2" s="46" t="s">
        <v>214</v>
      </c>
      <c r="F2" s="46"/>
      <c r="G2" s="46"/>
      <c r="H2" s="46"/>
      <c r="I2" s="46"/>
      <c r="J2" s="46"/>
      <c r="K2" s="46"/>
      <c r="L2" s="46"/>
      <c r="M2" s="46"/>
    </row>
    <row r="3" customFormat="false" ht="13.5" hidden="false" customHeight="false" outlineLevel="0" collapsed="false">
      <c r="A3" s="102" t="s">
        <v>20</v>
      </c>
      <c r="B3" s="104" t="s">
        <v>45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customFormat="false" ht="15.75" hidden="false" customHeight="true" outlineLevel="0" collapsed="false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</row>
    <row r="5" customFormat="false" ht="15.75" hidden="false" customHeight="true" outlineLevel="0" collapsed="false">
      <c r="D5" s="46"/>
      <c r="E5" s="46"/>
      <c r="F5" s="46"/>
      <c r="G5" s="46"/>
      <c r="H5" s="46"/>
      <c r="I5" s="46"/>
      <c r="J5" s="46"/>
      <c r="K5" s="46"/>
      <c r="L5" s="46"/>
      <c r="M5" s="46"/>
    </row>
    <row r="6" customFormat="false" ht="15.75" hidden="false" customHeight="true" outlineLevel="0" collapsed="false">
      <c r="A6" s="132" t="s">
        <v>15</v>
      </c>
      <c r="B6" s="133" t="s">
        <v>178</v>
      </c>
      <c r="C6" s="133" t="s">
        <v>165</v>
      </c>
      <c r="D6" s="133" t="s">
        <v>30</v>
      </c>
      <c r="E6" s="133" t="s">
        <v>24</v>
      </c>
      <c r="F6" s="133" t="s">
        <v>166</v>
      </c>
      <c r="G6" s="134" t="s">
        <v>147</v>
      </c>
      <c r="H6" s="46"/>
      <c r="I6" s="46"/>
      <c r="J6" s="46"/>
      <c r="K6" s="46"/>
      <c r="L6" s="46"/>
      <c r="M6" s="46"/>
    </row>
    <row r="7" customFormat="false" ht="15.75" hidden="false" customHeight="true" outlineLevel="0" collapsed="false">
      <c r="A7" s="111" t="s">
        <v>215</v>
      </c>
      <c r="B7" s="139" t="n">
        <v>4</v>
      </c>
      <c r="C7" s="112" t="n">
        <v>0</v>
      </c>
      <c r="D7" s="112" t="n">
        <v>1</v>
      </c>
      <c r="E7" s="114" t="n">
        <f aca="false">IF(ISBLANK(B7), 0,IF(B7&lt;=C7, 100, IF(B7&gt;=D7, IF(B7=D7, 80, 0), 100 - ((B7-C7)/(D7-C7) * 20))))</f>
        <v>0</v>
      </c>
      <c r="F7" s="115" t="str">
        <f aca="false">IF(ISBLANK(B7), "isi data dulu", IF(B7&lt;=C7, "sesuai target", IF(AND(B7&gt;C7,B7&lt;=D7), "di dalam target", IF(B7&gt;D7, "melebihi batas", ""))))</f>
        <v>melebihi batas</v>
      </c>
      <c r="G7" s="116"/>
      <c r="H7" s="46"/>
      <c r="I7" s="46"/>
      <c r="J7" s="46"/>
      <c r="K7" s="46"/>
      <c r="L7" s="46"/>
      <c r="M7" s="46"/>
    </row>
    <row r="8" customFormat="false" ht="15.75" hidden="false" customHeight="true" outlineLevel="0" collapsed="false">
      <c r="A8" s="117" t="s">
        <v>216</v>
      </c>
      <c r="B8" s="140" t="n">
        <v>0</v>
      </c>
      <c r="C8" s="118" t="n">
        <v>0</v>
      </c>
      <c r="D8" s="118" t="n">
        <v>1</v>
      </c>
      <c r="E8" s="120" t="n">
        <f aca="false">IF(ISBLANK(B8), 0,IF(B8&lt;=C8, 100, IF(B8&gt;=D8, IF(B8=D8, 80, 0), 100 - ((B8-C8)/(D8-C8) * 20))))</f>
        <v>100</v>
      </c>
      <c r="F8" s="121" t="str">
        <f aca="false">IF(ISBLANK(B8), "isi data dulu", IF(B8&lt;=C8, "sesuai target", IF(AND(B8&gt;C8,B8&lt;=D8), "di dalam target", IF(B8&gt;D8, "melebihi batas", ""))))</f>
        <v>sesuai target</v>
      </c>
      <c r="G8" s="122"/>
      <c r="H8" s="46"/>
      <c r="I8" s="46"/>
      <c r="J8" s="46"/>
      <c r="K8" s="46"/>
      <c r="L8" s="46"/>
      <c r="M8" s="46"/>
    </row>
    <row r="9" customFormat="false" ht="15.75" hidden="false" customHeight="true" outlineLevel="0" collapsed="false">
      <c r="A9" s="111" t="s">
        <v>217</v>
      </c>
      <c r="B9" s="139" t="n">
        <v>10</v>
      </c>
      <c r="C9" s="112" t="n">
        <v>0</v>
      </c>
      <c r="D9" s="112" t="n">
        <v>1</v>
      </c>
      <c r="E9" s="114" t="n">
        <f aca="false">IF(ISBLANK(B9), 0,IF(B9&lt;=C9, 100, IF(B9&gt;=D9, IF(B9=D9, 80, 0), 100 - ((B9-C9)/(D9-C9) * 20))))</f>
        <v>0</v>
      </c>
      <c r="F9" s="115" t="str">
        <f aca="false">IF(ISBLANK(B9), "isi data dulu", IF(B9&lt;=C9, "sesuai target", IF(AND(B9&gt;C9,B9&lt;=D9), "di dalam target", IF(B9&gt;D9, "melebihi batas", ""))))</f>
        <v>melebihi batas</v>
      </c>
      <c r="G9" s="116"/>
      <c r="H9" s="46"/>
      <c r="I9" s="46"/>
      <c r="J9" s="46"/>
      <c r="K9" s="46"/>
      <c r="L9" s="46"/>
      <c r="M9" s="46"/>
    </row>
    <row r="10" customFormat="false" ht="15.75" hidden="false" customHeight="true" outlineLevel="0" collapsed="false">
      <c r="A10" s="117" t="s">
        <v>218</v>
      </c>
      <c r="B10" s="140"/>
      <c r="C10" s="118" t="n">
        <v>0</v>
      </c>
      <c r="D10" s="118" t="n">
        <v>1</v>
      </c>
      <c r="E10" s="120" t="n">
        <f aca="false">IF(ISBLANK(B10), 0,IF(B10&lt;=C10, 100, IF(B10&gt;=D10, IF(B10=D10, 80, 0), 100 - ((B10-C10)/(D10-C10) * 20))))</f>
        <v>0</v>
      </c>
      <c r="F10" s="121" t="str">
        <f aca="false">IF(ISBLANK(B10), "isi data dulu", IF(B10&lt;=C10, "sesuai target", IF(AND(B10&gt;C10,B10&lt;=D10), "di dalam target", IF(B10&gt;D10, "melebihi batas", ""))))</f>
        <v>isi data dulu</v>
      </c>
      <c r="G10" s="122"/>
      <c r="H10" s="46"/>
      <c r="I10" s="46"/>
      <c r="J10" s="46"/>
      <c r="K10" s="46"/>
      <c r="L10" s="46"/>
      <c r="M10" s="46"/>
    </row>
    <row r="11" customFormat="false" ht="15.75" hidden="false" customHeight="true" outlineLevel="0" collapsed="false">
      <c r="A11" s="125" t="s">
        <v>176</v>
      </c>
      <c r="B11" s="141" t="n">
        <f aca="false">SUM(B7:B10)</f>
        <v>14</v>
      </c>
      <c r="C11" s="138" t="n">
        <f aca="false">SUM(C7:C10)</f>
        <v>0</v>
      </c>
      <c r="D11" s="138" t="n">
        <f aca="false">SUM(D7:D10)</f>
        <v>4</v>
      </c>
      <c r="E11" s="128" t="n">
        <f aca="false">IF(ISBLANK(B11), 0,IF(B11&lt;=C11, 100, IF(B11&gt;=D11, IF(B11=D11, 80, 0), 100 - ((B11-C11)/(D11-C11) * 20))))</f>
        <v>0</v>
      </c>
      <c r="F11" s="129" t="str">
        <f aca="false">IF(ISBLANK(B11), "isi data dulu", IF(B11&lt;=C11, "sesuai target", IF(AND(B11&gt;C11,B11&lt;=D11), "di dalam target", IF(B11&gt;D11, "melebihi batas", ""))))</f>
        <v>melebihi batas</v>
      </c>
      <c r="G11" s="130"/>
      <c r="H11" s="46"/>
      <c r="I11" s="46"/>
      <c r="J11" s="46"/>
      <c r="K11" s="46"/>
      <c r="L11" s="46"/>
      <c r="M11" s="46"/>
    </row>
    <row r="12" customFormat="false" ht="15.75" hidden="false" customHeight="true" outlineLevel="0" collapsed="false">
      <c r="A12" s="46"/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</row>
    <row r="13" customFormat="false" ht="15.75" hidden="false" customHeight="true" outlineLevel="0" collapsed="false">
      <c r="A13" s="46"/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</row>
    <row r="14" customFormat="false" ht="15.75" hidden="false" customHeight="true" outlineLevel="0" collapsed="false">
      <c r="A14" s="46"/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</row>
    <row r="15" customFormat="false" ht="15.75" hidden="false" customHeight="true" outlineLevel="0" collapsed="false">
      <c r="A15" s="46"/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</row>
    <row r="16" customFormat="false" ht="15.75" hidden="false" customHeight="true" outlineLevel="0" collapsed="false">
      <c r="A16" s="46"/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</row>
    <row r="17" customFormat="false" ht="15.75" hidden="false" customHeight="true" outlineLevel="0" collapsed="false">
      <c r="A17" s="46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</row>
    <row r="18" customFormat="false" ht="15.75" hidden="false" customHeight="true" outlineLevel="0" collapsed="false">
      <c r="A18" s="46"/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</row>
    <row r="39" customFormat="false" ht="13.5" hidden="false" customHeight="false" outlineLevel="0" collapsed="false">
      <c r="D39" s="131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1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1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  <tableParts>
    <tablePart r:id="rId3"/>
  </tablePart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56854"/>
    <pageSetUpPr fitToPage="false"/>
  </sheetPr>
  <dimension ref="A1:O39"/>
  <sheetViews>
    <sheetView showFormulas="false" showGridLines="true" showRowColHeaders="true" showZeros="true" rightToLeft="false" tabSelected="false" showOutlineSymbols="true" defaultGridColor="true" view="normal" topLeftCell="D13" colorId="64" zoomScale="150" zoomScaleNormal="150" zoomScalePageLayoutView="100" workbookViewId="0">
      <selection pane="topLeft" activeCell="F16" activeCellId="0" sqref="F16"/>
    </sheetView>
  </sheetViews>
  <sheetFormatPr defaultColWidth="12.66796875" defaultRowHeight="12.75" zeroHeight="false" outlineLevelRow="0" outlineLevelCol="0"/>
  <cols>
    <col collapsed="false" customWidth="true" hidden="false" outlineLevel="0" max="1" min="1" style="1" width="29"/>
    <col collapsed="false" customWidth="true" hidden="false" outlineLevel="0" max="3" min="2" style="1" width="15.47"/>
    <col collapsed="false" customWidth="true" hidden="false" outlineLevel="0" max="4" min="4" style="1" width="19.14"/>
    <col collapsed="false" customWidth="true" hidden="false" outlineLevel="0" max="5" min="5" style="1" width="17.14"/>
    <col collapsed="false" customWidth="true" hidden="false" outlineLevel="0" max="6" min="6" style="1" width="19.14"/>
    <col collapsed="false" customWidth="true" hidden="false" outlineLevel="0" max="7" min="7" style="1" width="18.67"/>
    <col collapsed="false" customWidth="true" hidden="false" outlineLevel="0" max="8" min="8" style="1" width="9.47"/>
    <col collapsed="false" customWidth="true" hidden="false" outlineLevel="0" max="9" min="9" style="1" width="20.66"/>
    <col collapsed="false" customWidth="true" hidden="false" outlineLevel="0" max="10" min="10" style="1" width="50.13"/>
    <col collapsed="false" customWidth="false" hidden="false" outlineLevel="0" max="16384" min="11" style="1" width="12.67"/>
  </cols>
  <sheetData>
    <row r="1" customFormat="false" ht="15.75" hidden="false" customHeight="true" outlineLevel="0" collapsed="false">
      <c r="A1" s="102" t="s">
        <v>160</v>
      </c>
      <c r="B1" s="7" t="s">
        <v>48</v>
      </c>
      <c r="C1" s="103" t="s">
        <v>219</v>
      </c>
      <c r="E1" s="46"/>
      <c r="F1" s="46" t="s">
        <v>220</v>
      </c>
      <c r="H1" s="46"/>
      <c r="I1" s="46"/>
      <c r="J1" s="46"/>
      <c r="K1" s="46"/>
      <c r="L1" s="46"/>
      <c r="M1" s="46"/>
      <c r="N1" s="46"/>
      <c r="O1" s="46"/>
    </row>
    <row r="2" customFormat="false" ht="13.5" hidden="false" customHeight="false" outlineLevel="0" collapsed="false">
      <c r="A2" s="102" t="s">
        <v>15</v>
      </c>
      <c r="B2" s="104" t="s">
        <v>113</v>
      </c>
      <c r="C2" s="46"/>
      <c r="D2" s="46"/>
      <c r="E2" s="46"/>
      <c r="F2" s="46" t="s">
        <v>221</v>
      </c>
      <c r="H2" s="46"/>
      <c r="I2" s="46"/>
      <c r="J2" s="46"/>
      <c r="K2" s="46"/>
      <c r="L2" s="46"/>
      <c r="M2" s="46"/>
      <c r="N2" s="46"/>
      <c r="O2" s="46"/>
    </row>
    <row r="3" customFormat="false" ht="13.5" hidden="false" customHeight="false" outlineLevel="0" collapsed="false">
      <c r="A3" s="102" t="s">
        <v>20</v>
      </c>
      <c r="B3" s="104" t="s">
        <v>45</v>
      </c>
      <c r="C3" s="46"/>
      <c r="D3" s="46"/>
      <c r="E3" s="46"/>
      <c r="F3" s="46"/>
      <c r="H3" s="46"/>
      <c r="I3" s="46"/>
      <c r="J3" s="46"/>
      <c r="K3" s="46"/>
      <c r="L3" s="46"/>
      <c r="M3" s="46"/>
      <c r="N3" s="46"/>
      <c r="O3" s="46"/>
    </row>
    <row r="4" customFormat="false" ht="15.75" hidden="false" customHeight="true" outlineLevel="0" collapsed="false">
      <c r="A4" s="46"/>
      <c r="B4" s="46"/>
      <c r="C4" s="46"/>
      <c r="D4" s="46"/>
      <c r="E4" s="46"/>
      <c r="F4" s="171"/>
      <c r="G4" s="46"/>
      <c r="H4" s="46"/>
      <c r="I4" s="46"/>
      <c r="J4" s="46"/>
      <c r="K4" s="46"/>
      <c r="L4" s="46"/>
      <c r="M4" s="46"/>
      <c r="N4" s="46"/>
      <c r="O4" s="46"/>
    </row>
    <row r="5" customFormat="false" ht="15.75" hidden="false" customHeight="true" outlineLevel="0" collapsed="false">
      <c r="E5" s="46"/>
      <c r="G5" s="46"/>
      <c r="H5" s="46"/>
      <c r="I5" s="46"/>
      <c r="J5" s="46"/>
      <c r="K5" s="46"/>
      <c r="L5" s="46"/>
      <c r="M5" s="46"/>
      <c r="N5" s="46"/>
      <c r="O5" s="46"/>
    </row>
    <row r="6" customFormat="false" ht="15.75" hidden="false" customHeight="true" outlineLevel="0" collapsed="false">
      <c r="A6" s="132" t="s">
        <v>80</v>
      </c>
      <c r="B6" s="142" t="s">
        <v>222</v>
      </c>
      <c r="C6" s="133" t="s">
        <v>178</v>
      </c>
      <c r="D6" s="142" t="s">
        <v>223</v>
      </c>
      <c r="E6" s="142" t="s">
        <v>224</v>
      </c>
      <c r="F6" s="133" t="s">
        <v>165</v>
      </c>
      <c r="G6" s="133" t="s">
        <v>30</v>
      </c>
      <c r="H6" s="133" t="s">
        <v>24</v>
      </c>
      <c r="I6" s="133" t="s">
        <v>166</v>
      </c>
      <c r="J6" s="134" t="s">
        <v>225</v>
      </c>
      <c r="K6" s="46"/>
      <c r="L6" s="46"/>
      <c r="M6" s="46"/>
      <c r="N6" s="46"/>
      <c r="O6" s="46"/>
    </row>
    <row r="7" customFormat="false" ht="15.75" hidden="false" customHeight="true" outlineLevel="0" collapsed="false">
      <c r="A7" s="111" t="s">
        <v>226</v>
      </c>
      <c r="B7" s="172" t="n">
        <v>45678</v>
      </c>
      <c r="C7" s="172" t="n">
        <v>45702</v>
      </c>
      <c r="D7" s="173" t="n">
        <f aca="false">C7-B7</f>
        <v>24</v>
      </c>
      <c r="E7" s="115" t="str">
        <f aca="false">IF(D7&gt;0, "terlambat", IF(D7=0, "tepat waktu", IF(D7&lt;0, "lebih cepat")))</f>
        <v>terlambat</v>
      </c>
      <c r="F7" s="113" t="n">
        <v>0</v>
      </c>
      <c r="G7" s="113" t="n">
        <v>0</v>
      </c>
      <c r="H7" s="114" t="n">
        <f aca="false">IF(ISBLANK(D7), 0,IF(D7&lt;=F7, 100, IF(D7&gt;=G7, IF(D7=G7, 80, 0), 100 - ((D7-F7)/(G7-F7) * 20))))</f>
        <v>0</v>
      </c>
      <c r="I7" s="115" t="str">
        <f aca="false">IF(ISBLANK(D7), "isi data dulu", IF(D7&lt;=F7, "sesuai target", IF(AND(D7&gt;F7,D7&lt;=G7), "di dalam target", IF(D7&gt;G7, "melebihi batas", ""))))</f>
        <v>melebihi batas</v>
      </c>
      <c r="J7" s="116" t="s">
        <v>227</v>
      </c>
      <c r="K7" s="46"/>
      <c r="L7" s="46"/>
      <c r="M7" s="46"/>
      <c r="N7" s="46"/>
      <c r="O7" s="46"/>
    </row>
    <row r="8" customFormat="false" ht="15.75" hidden="false" customHeight="true" outlineLevel="0" collapsed="false">
      <c r="A8" s="117" t="s">
        <v>228</v>
      </c>
      <c r="B8" s="174" t="n">
        <v>45678</v>
      </c>
      <c r="C8" s="174" t="n">
        <v>45694</v>
      </c>
      <c r="D8" s="175" t="n">
        <f aca="false">C8-B8</f>
        <v>16</v>
      </c>
      <c r="E8" s="121" t="str">
        <f aca="false">IF(D8&gt;0, "terlambat", IF(D8=0, "tepat waktu", IF(D8&lt;0, "lebih cepat")))</f>
        <v>terlambat</v>
      </c>
      <c r="F8" s="119" t="n">
        <v>0</v>
      </c>
      <c r="G8" s="119" t="n">
        <v>0</v>
      </c>
      <c r="H8" s="120" t="n">
        <f aca="false">IF(ISBLANK(D8), 0,IF(D8&lt;=F8, 100, IF(D8&gt;=G8, IF(D8=G8, 80, 0), 100 - ((D8-F8)/(G8-F8) * 20))))</f>
        <v>0</v>
      </c>
      <c r="I8" s="121" t="str">
        <f aca="false">IF(ISBLANK(D8), "isi data dulu", IF(D8&lt;=F8, "sesuai target", IF(AND(D8&gt;F8,D8&lt;=G8), "di dalam target", IF(D8&gt;G8, "melebihi batas", ""))))</f>
        <v>melebihi batas</v>
      </c>
      <c r="J8" s="122" t="s">
        <v>227</v>
      </c>
      <c r="K8" s="46"/>
      <c r="L8" s="46"/>
      <c r="M8" s="46"/>
      <c r="N8" s="46"/>
      <c r="O8" s="46"/>
    </row>
    <row r="9" customFormat="false" ht="15.75" hidden="false" customHeight="true" outlineLevel="0" collapsed="false">
      <c r="A9" s="111" t="s">
        <v>229</v>
      </c>
      <c r="B9" s="172" t="n">
        <v>45684</v>
      </c>
      <c r="C9" s="172" t="n">
        <v>45700</v>
      </c>
      <c r="D9" s="173" t="n">
        <f aca="false">C9-B9</f>
        <v>16</v>
      </c>
      <c r="E9" s="115" t="str">
        <f aca="false">IF(D9&gt;0, "terlambat", IF(D9=0, "tepat waktu", IF(D9&lt;0, "lebih cepat")))</f>
        <v>terlambat</v>
      </c>
      <c r="F9" s="113" t="n">
        <v>0</v>
      </c>
      <c r="G9" s="113" t="n">
        <v>0</v>
      </c>
      <c r="H9" s="114" t="n">
        <f aca="false">IF(ISBLANK(D9), 0,IF(D9&lt;=F9, 100, IF(D9&gt;=G9, IF(D9=G9, 80, 0), 100 - ((D9-F9)/(G9-F9) * 20))))</f>
        <v>0</v>
      </c>
      <c r="I9" s="115" t="str">
        <f aca="false">IF(ISBLANK(D9), "isi data dulu", IF(D9&lt;=F9, "sesuai target", IF(AND(D9&gt;F9,D9&lt;=G9), "di dalam target", IF(D9&gt;G9, "melebihi batas", ""))))</f>
        <v>melebihi batas</v>
      </c>
      <c r="J9" s="116" t="s">
        <v>227</v>
      </c>
      <c r="K9" s="46"/>
      <c r="L9" s="46"/>
      <c r="M9" s="46"/>
      <c r="N9" s="46"/>
      <c r="O9" s="46"/>
    </row>
    <row r="10" customFormat="false" ht="15.75" hidden="false" customHeight="true" outlineLevel="0" collapsed="false">
      <c r="A10" s="117" t="s">
        <v>170</v>
      </c>
      <c r="B10" s="174" t="n">
        <v>45726</v>
      </c>
      <c r="C10" s="174" t="n">
        <v>45740</v>
      </c>
      <c r="D10" s="175" t="n">
        <f aca="false">C10-B10</f>
        <v>14</v>
      </c>
      <c r="E10" s="121" t="str">
        <f aca="false">IF(D10&gt;0, "terlambat", IF(D10=0, "tepat waktu", IF(D10&lt;0, "lebih cepat")))</f>
        <v>terlambat</v>
      </c>
      <c r="F10" s="119" t="n">
        <v>0</v>
      </c>
      <c r="G10" s="119" t="n">
        <v>0</v>
      </c>
      <c r="H10" s="120" t="n">
        <f aca="false">IF(ISBLANK(D10), 0,IF(D10&lt;=F10, 100, IF(D10&gt;=G10, IF(D10=G10, 80, 0), 100 - ((D10-F10)/(G10-F10) * 20))))</f>
        <v>0</v>
      </c>
      <c r="I10" s="121" t="str">
        <f aca="false">IF(ISBLANK(D10), "isi data dulu", IF(D10&lt;=F10, "sesuai target", IF(AND(D10&gt;F10,D10&lt;=G10), "di dalam target", IF(D10&gt;G10, "melebihi batas", ""))))</f>
        <v>melebihi batas</v>
      </c>
      <c r="J10" s="122" t="s">
        <v>227</v>
      </c>
      <c r="K10" s="46"/>
      <c r="L10" s="46"/>
      <c r="M10" s="46"/>
      <c r="N10" s="46"/>
      <c r="O10" s="46"/>
    </row>
    <row r="11" customFormat="false" ht="15.75" hidden="false" customHeight="true" outlineLevel="0" collapsed="false">
      <c r="A11" s="111" t="s">
        <v>171</v>
      </c>
      <c r="B11" s="172" t="n">
        <v>45728</v>
      </c>
      <c r="C11" s="172" t="n">
        <v>45739</v>
      </c>
      <c r="D11" s="173" t="n">
        <f aca="false">C11-B11</f>
        <v>11</v>
      </c>
      <c r="E11" s="115" t="str">
        <f aca="false">IF(D11&gt;0, "terlambat", IF(D11=0, "tepat waktu", IF(D11&lt;0, "lebih cepat")))</f>
        <v>terlambat</v>
      </c>
      <c r="F11" s="113" t="n">
        <v>0</v>
      </c>
      <c r="G11" s="113" t="n">
        <v>0</v>
      </c>
      <c r="H11" s="114" t="n">
        <f aca="false">IF(ISBLANK(D11), 0,IF(D11&lt;=F11, 100, IF(D11&gt;=G11, IF(D11=G11, 80, 0), 100 - ((D11-F11)/(G11-F11) * 20))))</f>
        <v>0</v>
      </c>
      <c r="I11" s="115" t="str">
        <f aca="false">IF(ISBLANK(D11), "isi data dulu", IF(D11&lt;=F11, "sesuai target", IF(AND(D11&gt;F11,D11&lt;=G11), "di dalam target", IF(D11&gt;G11, "melebihi batas", ""))))</f>
        <v>melebihi batas</v>
      </c>
      <c r="J11" s="116" t="s">
        <v>227</v>
      </c>
      <c r="K11" s="46"/>
      <c r="L11" s="46"/>
      <c r="M11" s="46"/>
      <c r="N11" s="46"/>
      <c r="O11" s="46"/>
    </row>
    <row r="12" customFormat="false" ht="15.75" hidden="false" customHeight="true" outlineLevel="0" collapsed="false">
      <c r="A12" s="117" t="s">
        <v>172</v>
      </c>
      <c r="B12" s="174" t="n">
        <v>45923</v>
      </c>
      <c r="C12" s="174" t="n">
        <v>45923</v>
      </c>
      <c r="D12" s="173" t="n">
        <f aca="false">C12-B12</f>
        <v>0</v>
      </c>
      <c r="E12" s="115" t="str">
        <f aca="false">IF(D12&gt;0, "terlambat", IF(D12=0, "tepat waktu", IF(D12&lt;0, "lebih cepat")))</f>
        <v>tepat waktu</v>
      </c>
      <c r="F12" s="119" t="n">
        <v>0</v>
      </c>
      <c r="G12" s="119" t="n">
        <v>0</v>
      </c>
      <c r="H12" s="120" t="n">
        <f aca="false">IF(ISBLANK(D12), 0,IF(D12&lt;=F12, 100, IF(D12&gt;=G12, IF(D12=G12, 80, 0), 100 - ((D12-F12)/(G12-F12) * 20))))</f>
        <v>100</v>
      </c>
      <c r="I12" s="121" t="str">
        <f aca="false">IF(ISBLANK(D12), "isi data dulu", IF(D12&lt;=F12, "sesuai target", IF(AND(D12&gt;F12,D12&lt;=G12), "di dalam target", IF(D12&gt;G12, "melebihi batas", ""))))</f>
        <v>sesuai target</v>
      </c>
      <c r="J12" s="122"/>
      <c r="K12" s="46"/>
      <c r="L12" s="46"/>
      <c r="M12" s="46"/>
      <c r="N12" s="46"/>
      <c r="O12" s="46"/>
    </row>
    <row r="13" customFormat="false" ht="15.75" hidden="false" customHeight="true" outlineLevel="0" collapsed="false">
      <c r="A13" s="111" t="s">
        <v>173</v>
      </c>
      <c r="B13" s="172" t="n">
        <v>45941</v>
      </c>
      <c r="C13" s="172"/>
      <c r="D13" s="173"/>
      <c r="E13" s="115"/>
      <c r="F13" s="113" t="n">
        <v>0</v>
      </c>
      <c r="G13" s="113" t="n">
        <v>0</v>
      </c>
      <c r="H13" s="114" t="n">
        <f aca="false">IF(ISBLANK(D13), 0,IF(D13&lt;=F13, 100, IF(D13&gt;=G13, IF(D13=G13, 80, 0), 100 - ((D13-F13)/(G13-F13) * 20))))</f>
        <v>0</v>
      </c>
      <c r="I13" s="115" t="str">
        <f aca="false">IF(ISBLANK(D13), "isi data dulu", IF(D13&lt;=F13, "sesuai target", IF(AND(D13&gt;F13,D13&lt;=G13), "di dalam target", IF(D13&gt;G13, "melebihi batas", ""))))</f>
        <v>isi data dulu</v>
      </c>
      <c r="J13" s="116"/>
      <c r="K13" s="46"/>
      <c r="L13" s="46"/>
      <c r="M13" s="46"/>
      <c r="N13" s="46"/>
      <c r="O13" s="46"/>
    </row>
    <row r="14" customFormat="false" ht="15.75" hidden="false" customHeight="true" outlineLevel="0" collapsed="false">
      <c r="A14" s="117"/>
      <c r="B14" s="174"/>
      <c r="C14" s="174"/>
      <c r="D14" s="175"/>
      <c r="E14" s="121"/>
      <c r="F14" s="119" t="n">
        <v>0</v>
      </c>
      <c r="G14" s="119" t="n">
        <v>0</v>
      </c>
      <c r="H14" s="120" t="n">
        <f aca="false">IF(ISBLANK(D14), 0,IF(D14&lt;=F14, 100, IF(D14&gt;=G14, IF(D14=G14, 80, 0), 100 - ((D14-F14)/(G14-F14) * 20))))</f>
        <v>0</v>
      </c>
      <c r="I14" s="121" t="str">
        <f aca="false">IF(ISBLANK(D14), "isi data dulu", IF(D14&lt;=F14, "sesuai target", IF(AND(D14&gt;F14,D14&lt;=G14), "di dalam target", IF(D14&gt;G14, "melebihi batas", ""))))</f>
        <v>isi data dulu</v>
      </c>
      <c r="J14" s="122"/>
      <c r="K14" s="46"/>
      <c r="L14" s="46"/>
      <c r="M14" s="46"/>
      <c r="N14" s="46"/>
      <c r="O14" s="46"/>
    </row>
    <row r="15" customFormat="false" ht="15.75" hidden="false" customHeight="true" outlineLevel="0" collapsed="false">
      <c r="A15" s="111"/>
      <c r="B15" s="172"/>
      <c r="C15" s="172"/>
      <c r="D15" s="173"/>
      <c r="E15" s="115"/>
      <c r="F15" s="113" t="n">
        <v>0</v>
      </c>
      <c r="G15" s="113" t="n">
        <v>0</v>
      </c>
      <c r="H15" s="114" t="n">
        <f aca="false">IF(ISBLANK(D15), 0,IF(D15&lt;=F15, 100, IF(D15&gt;=G15, IF(D15=G15, 80, 0), 100 - ((D15-F15)/(G15-F15) * 20))))</f>
        <v>0</v>
      </c>
      <c r="I15" s="115" t="str">
        <f aca="false">IF(ISBLANK(D15), "isi data dulu", IF(D15&lt;=F15, "sesuai target", IF(AND(D15&gt;F15,D15&lt;=G15), "di dalam target", IF(D15&gt;G15, "melebihi batas", ""))))</f>
        <v>isi data dulu</v>
      </c>
      <c r="J15" s="116"/>
      <c r="K15" s="46"/>
      <c r="L15" s="46"/>
      <c r="M15" s="46"/>
      <c r="N15" s="46"/>
      <c r="O15" s="46"/>
    </row>
    <row r="16" customFormat="false" ht="15.75" hidden="false" customHeight="true" outlineLevel="0" collapsed="false">
      <c r="A16" s="117"/>
      <c r="B16" s="174"/>
      <c r="C16" s="174"/>
      <c r="D16" s="175"/>
      <c r="E16" s="121"/>
      <c r="F16" s="119" t="n">
        <v>0</v>
      </c>
      <c r="G16" s="119" t="n">
        <v>0</v>
      </c>
      <c r="H16" s="120" t="n">
        <f aca="false">IF(ISBLANK(D16), 0,IF(D16&lt;=F16, 100, IF(D16&gt;=G16, IF(D16=G16, 80, 0), 100 - ((D16-F16)/(G16-F16) * 20))))</f>
        <v>0</v>
      </c>
      <c r="I16" s="121" t="str">
        <f aca="false">IF(ISBLANK(D16), "isi data dulu", IF(D16&lt;=F16, "sesuai target", IF(AND(D16&gt;F16,D16&lt;=G16), "di dalam target", IF(D16&gt;G16, "melebihi batas", ""))))</f>
        <v>isi data dulu</v>
      </c>
      <c r="J16" s="122"/>
      <c r="K16" s="46"/>
      <c r="L16" s="46"/>
      <c r="M16" s="46"/>
      <c r="N16" s="46"/>
      <c r="O16" s="46"/>
    </row>
    <row r="17" customFormat="false" ht="15.75" hidden="false" customHeight="true" outlineLevel="0" collapsed="false">
      <c r="A17" s="111"/>
      <c r="B17" s="172"/>
      <c r="C17" s="172"/>
      <c r="D17" s="173"/>
      <c r="E17" s="115"/>
      <c r="F17" s="113"/>
      <c r="G17" s="113"/>
      <c r="H17" s="114" t="n">
        <f aca="false">IF(ISBLANK(D17), 0,IF(D17&lt;=F17, 100, IF(D17&gt;=G17, IF(D17=G17, 80, 0), 100 - ((D17-F17)/(G17-F17) * 20))))</f>
        <v>0</v>
      </c>
      <c r="I17" s="115" t="str">
        <f aca="false">IF(ISBLANK(D17), "isi data dulu", IF(D17&lt;=F17, "sesuai target", IF(AND(D17&gt;F17,D17&lt;=G17), "di dalam target", IF(D17&gt;G17, "melebihi batas", ""))))</f>
        <v>isi data dulu</v>
      </c>
      <c r="J17" s="116"/>
      <c r="K17" s="46"/>
      <c r="L17" s="46"/>
      <c r="M17" s="46"/>
      <c r="N17" s="46"/>
      <c r="O17" s="46"/>
    </row>
    <row r="18" customFormat="false" ht="15.75" hidden="false" customHeight="true" outlineLevel="0" collapsed="false">
      <c r="A18" s="117"/>
      <c r="B18" s="174"/>
      <c r="C18" s="174"/>
      <c r="D18" s="175"/>
      <c r="E18" s="121"/>
      <c r="F18" s="119"/>
      <c r="G18" s="119"/>
      <c r="H18" s="120" t="n">
        <f aca="false">IF(ISBLANK(D18), 0,IF(D18&lt;=F18, 100, IF(D18&gt;=G18, IF(D18=G18, 80, 0), 100 - ((D18-F18)/(G18-F18) * 20))))</f>
        <v>0</v>
      </c>
      <c r="I18" s="121" t="str">
        <f aca="false">IF(ISBLANK(D18), "isi data dulu", IF(D18&lt;=F18, "sesuai target", IF(AND(D18&gt;F18,D18&lt;=G18), "di dalam target", IF(D18&gt;G18, "melebihi batas", ""))))</f>
        <v>isi data dulu</v>
      </c>
      <c r="J18" s="122"/>
      <c r="K18" s="46"/>
      <c r="L18" s="46"/>
      <c r="M18" s="46"/>
      <c r="N18" s="46"/>
      <c r="O18" s="46"/>
    </row>
    <row r="19" customFormat="false" ht="15.75" hidden="false" customHeight="true" outlineLevel="0" collapsed="false">
      <c r="A19" s="111"/>
      <c r="B19" s="172"/>
      <c r="C19" s="172"/>
      <c r="D19" s="173"/>
      <c r="E19" s="115"/>
      <c r="F19" s="113"/>
      <c r="G19" s="113"/>
      <c r="H19" s="114" t="n">
        <f aca="false">IF(ISBLANK(D19), 0,IF(D19&lt;=F19, 100, IF(D19&gt;=G19, IF(D19=G19, 80, 0), 100 - ((D19-F19)/(G19-F19) * 20))))</f>
        <v>0</v>
      </c>
      <c r="I19" s="115" t="str">
        <f aca="false">IF(ISBLANK(D19), "isi data dulu", IF(D19&lt;=F19, "sesuai target", IF(AND(D19&gt;F19,D19&lt;=G19), "di dalam target", IF(D19&gt;G19, "melebihi batas", ""))))</f>
        <v>isi data dulu</v>
      </c>
      <c r="J19" s="116"/>
      <c r="K19" s="46"/>
      <c r="L19" s="46"/>
      <c r="M19" s="46"/>
      <c r="N19" s="46"/>
      <c r="O19" s="46"/>
    </row>
    <row r="20" customFormat="false" ht="15.75" hidden="false" customHeight="true" outlineLevel="0" collapsed="false">
      <c r="A20" s="117"/>
      <c r="B20" s="174"/>
      <c r="C20" s="174"/>
      <c r="D20" s="175"/>
      <c r="E20" s="121"/>
      <c r="F20" s="119"/>
      <c r="G20" s="119"/>
      <c r="H20" s="120" t="n">
        <f aca="false">IF(ISBLANK(D20), 0,IF(D20&lt;=F20, 100, IF(D20&gt;=G20, IF(D20=G20, 80, 0), 100 - ((D20-F20)/(G20-F20) * 20))))</f>
        <v>0</v>
      </c>
      <c r="I20" s="121" t="str">
        <f aca="false">IF(ISBLANK(D20), "isi data dulu", IF(D20&lt;=F20, "sesuai target", IF(AND(D20&gt;F20,D20&lt;=G20), "di dalam target", IF(D20&gt;G20, "melebihi batas", ""))))</f>
        <v>isi data dulu</v>
      </c>
      <c r="J20" s="122"/>
      <c r="K20" s="46"/>
      <c r="L20" s="46"/>
      <c r="M20" s="46"/>
      <c r="N20" s="46"/>
      <c r="O20" s="46"/>
    </row>
    <row r="21" customFormat="false" ht="15.75" hidden="false" customHeight="true" outlineLevel="0" collapsed="false">
      <c r="A21" s="111"/>
      <c r="B21" s="172"/>
      <c r="C21" s="172"/>
      <c r="D21" s="173"/>
      <c r="E21" s="115"/>
      <c r="F21" s="113"/>
      <c r="G21" s="113"/>
      <c r="H21" s="114" t="n">
        <f aca="false">IF(ISBLANK(D21), 0,IF(D21&lt;=F21, 100, IF(D21&gt;=G21, IF(D21=G21, 80, 0), 100 - ((D21-F21)/(G21-F21) * 20))))</f>
        <v>0</v>
      </c>
      <c r="I21" s="115" t="str">
        <f aca="false">IF(ISBLANK(D21), "isi data dulu", IF(D21&lt;=F21, "sesuai target", IF(AND(D21&gt;F21,D21&lt;=G21), "di dalam target", IF(D21&gt;G21, "melebihi batas", ""))))</f>
        <v>isi data dulu</v>
      </c>
      <c r="J21" s="116"/>
      <c r="K21" s="46"/>
      <c r="L21" s="46"/>
      <c r="M21" s="46"/>
      <c r="N21" s="46"/>
      <c r="O21" s="46"/>
    </row>
    <row r="22" customFormat="false" ht="15.75" hidden="false" customHeight="true" outlineLevel="0" collapsed="false">
      <c r="A22" s="117"/>
      <c r="B22" s="174"/>
      <c r="C22" s="174"/>
      <c r="D22" s="175"/>
      <c r="E22" s="121"/>
      <c r="F22" s="119" t="n">
        <v>0</v>
      </c>
      <c r="G22" s="119" t="n">
        <v>0</v>
      </c>
      <c r="H22" s="120" t="n">
        <f aca="false">IF(ISBLANK(D22), 0,IF(D22&lt;=F22, 100, IF(D22&gt;=G22, IF(D22=G22, 80, 0), 100 - ((D22-F22)/(G22-F22) * 20))))</f>
        <v>0</v>
      </c>
      <c r="I22" s="121" t="str">
        <f aca="false">IF(ISBLANK(D22), "isi data dulu", IF(D22&lt;=F22, "sesuai target", IF(AND(D22&gt;F22,D22&lt;=G22), "di dalam target", IF(D22&gt;G22, "melebihi batas", ""))))</f>
        <v>isi data dulu</v>
      </c>
      <c r="J22" s="122"/>
      <c r="K22" s="46"/>
      <c r="L22" s="46"/>
      <c r="M22" s="46"/>
      <c r="N22" s="46"/>
      <c r="O22" s="46"/>
    </row>
    <row r="23" customFormat="false" ht="15.75" hidden="false" customHeight="true" outlineLevel="0" collapsed="false">
      <c r="A23" s="111"/>
      <c r="B23" s="172"/>
      <c r="C23" s="172"/>
      <c r="D23" s="173"/>
      <c r="E23" s="115"/>
      <c r="F23" s="113"/>
      <c r="G23" s="113"/>
      <c r="H23" s="114"/>
      <c r="I23" s="115"/>
      <c r="J23" s="116"/>
      <c r="K23" s="46"/>
      <c r="L23" s="46"/>
      <c r="M23" s="46"/>
      <c r="N23" s="46"/>
      <c r="O23" s="46"/>
    </row>
    <row r="24" customFormat="false" ht="15.75" hidden="false" customHeight="true" outlineLevel="0" collapsed="false">
      <c r="A24" s="176" t="n">
        <f aca="false">COUNTA(A7:A23)</f>
        <v>7</v>
      </c>
      <c r="B24" s="177"/>
      <c r="C24" s="177"/>
      <c r="D24" s="178"/>
      <c r="E24" s="179" t="n">
        <f aca="false">(COUNTIF(E7:E23,"terlambat")/COUNTA(A7:A23))</f>
        <v>0.714285714285714</v>
      </c>
      <c r="F24" s="177" t="n">
        <v>0.05</v>
      </c>
      <c r="G24" s="177" t="n">
        <v>0.1</v>
      </c>
      <c r="H24" s="180" t="n">
        <f aca="false">IF(ISBLANK(E24), 0,IF(E24&lt;=F24, 100, IF(E24&gt;=G24, IF(E24=G24, 80, 0), 100 - ((E24-F24)/(G24-F24) * 20))))</f>
        <v>0</v>
      </c>
      <c r="I24" s="181"/>
      <c r="J24" s="182"/>
      <c r="K24" s="46"/>
      <c r="L24" s="46"/>
      <c r="M24" s="46"/>
      <c r="N24" s="46"/>
      <c r="O24" s="46"/>
    </row>
    <row r="25" customFormat="false" ht="15.75" hidden="false" customHeight="true" outlineLevel="0" collapsed="false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</row>
    <row r="26" customFormat="false" ht="15.75" hidden="false" customHeight="true" outlineLevel="0" collapsed="false">
      <c r="A26" s="46"/>
      <c r="B26" s="183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</row>
    <row r="27" customFormat="false" ht="15.75" hidden="false" customHeight="true" outlineLevel="0" collapsed="false">
      <c r="A27" s="46"/>
      <c r="B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</row>
    <row r="28" customFormat="false" ht="15.75" hidden="false" customHeight="true" outlineLevel="0" collapsed="false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</row>
    <row r="29" customFormat="false" ht="15.75" hidden="false" customHeight="true" outlineLevel="0" collapsed="false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</row>
    <row r="30" customFormat="false" ht="15.75" hidden="false" customHeight="true" outlineLevel="0" collapsed="false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</row>
    <row r="31" customFormat="false" ht="15.75" hidden="false" customHeight="true" outlineLevel="0" collapsed="false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</row>
    <row r="39" customFormat="false" ht="13.5" hidden="false" customHeight="false" outlineLevel="0" collapsed="false">
      <c r="D39" s="131"/>
    </row>
  </sheetData>
  <dataValidations count="6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true" showErrorMessage="false" showInputMessage="false" sqref="B7:C23" type="custom">
      <formula1>OR(NOT(ISERROR(DATEVALUE(#REF!))), AND(ISNUMBER(#REF!), LEFT(CELL("format", #REF!))="D"))</formula1>
      <formula2>0</formula2>
    </dataValidation>
    <dataValidation allowBlank="true" errorStyle="stop" operator="between" showDropDown="false" showErrorMessage="false" showInputMessage="false" sqref="I7:I23" type="list">
      <formula1>"melebihi batas,di dalam target,sesuai target,isi data dulu"</formula1>
      <formula2>0</formula2>
    </dataValidation>
    <dataValidation allowBlank="true" errorStyle="stop" operator="between" showDropDown="true" showErrorMessage="false" showInputMessage="false" sqref="D7:D23 F7:H23" type="custom">
      <formula1>AND(ISNUMBER(#REF!),(NOT(OR(NOT(ISERROR(DATEVALUE(#REF!))), AND(ISNUMBER(#REF!), LEFT(CELL("format", #REF!))="D")))))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56854"/>
    <pageSetUpPr fitToPage="false"/>
  </sheetPr>
  <dimension ref="A1:M39"/>
  <sheetViews>
    <sheetView showFormulas="false" showGridLines="true" showRowColHeaders="true" showZeros="true" rightToLeft="false" tabSelected="false" showOutlineSymbols="true" defaultGridColor="true" view="normal" topLeftCell="A10" colorId="64" zoomScale="135" zoomScaleNormal="135" zoomScalePageLayoutView="100" workbookViewId="0">
      <selection pane="topLeft" activeCell="B16" activeCellId="0" sqref="B16"/>
    </sheetView>
  </sheetViews>
  <sheetFormatPr defaultColWidth="12.66796875" defaultRowHeight="12.75" zeroHeight="false" outlineLevelRow="0" outlineLevelCol="0"/>
  <cols>
    <col collapsed="false" customWidth="false" hidden="false" outlineLevel="0" max="1" min="1" style="1" width="12.67"/>
    <col collapsed="false" customWidth="true" hidden="false" outlineLevel="0" max="2" min="2" style="1" width="15.47"/>
    <col collapsed="false" customWidth="true" hidden="false" outlineLevel="0" max="3" min="3" style="1" width="19.14"/>
    <col collapsed="false" customWidth="true" hidden="false" outlineLevel="0" max="4" min="4" style="1" width="18.67"/>
    <col collapsed="false" customWidth="true" hidden="false" outlineLevel="0" max="5" min="5" style="1" width="9.47"/>
    <col collapsed="false" customWidth="true" hidden="false" outlineLevel="0" max="6" min="6" style="1" width="20.66"/>
    <col collapsed="false" customWidth="true" hidden="false" outlineLevel="0" max="7" min="7" style="1" width="21.13"/>
    <col collapsed="false" customWidth="false" hidden="false" outlineLevel="0" max="16384" min="8" style="1" width="12.67"/>
  </cols>
  <sheetData>
    <row r="1" customFormat="false" ht="15.75" hidden="false" customHeight="true" outlineLevel="0" collapsed="false">
      <c r="A1" s="102" t="s">
        <v>160</v>
      </c>
      <c r="B1" s="7" t="s">
        <v>48</v>
      </c>
      <c r="C1" s="103" t="s">
        <v>230</v>
      </c>
      <c r="D1" s="46" t="s">
        <v>231</v>
      </c>
      <c r="E1" s="46"/>
      <c r="F1" s="46"/>
      <c r="G1" s="46"/>
      <c r="H1" s="46"/>
      <c r="I1" s="46"/>
      <c r="J1" s="46"/>
      <c r="K1" s="46"/>
      <c r="L1" s="46"/>
      <c r="M1" s="46"/>
    </row>
    <row r="2" customFormat="false" ht="13.5" hidden="false" customHeight="false" outlineLevel="0" collapsed="false">
      <c r="A2" s="102" t="s">
        <v>15</v>
      </c>
      <c r="B2" s="104" t="s">
        <v>67</v>
      </c>
      <c r="C2" s="46"/>
      <c r="D2" s="46" t="s">
        <v>232</v>
      </c>
      <c r="E2" s="46"/>
      <c r="F2" s="46"/>
      <c r="G2" s="46"/>
      <c r="H2" s="46"/>
      <c r="I2" s="46"/>
      <c r="J2" s="46"/>
      <c r="K2" s="46"/>
      <c r="L2" s="46"/>
      <c r="M2" s="46"/>
    </row>
    <row r="3" customFormat="false" ht="13.5" hidden="false" customHeight="false" outlineLevel="0" collapsed="false">
      <c r="A3" s="102" t="s">
        <v>20</v>
      </c>
      <c r="B3" s="104" t="s">
        <v>45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customFormat="false" ht="15.75" hidden="false" customHeight="true" outlineLevel="0" collapsed="false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</row>
    <row r="5" customFormat="false" ht="15.75" hidden="false" customHeight="true" outlineLevel="0" collapsed="false">
      <c r="D5" s="46"/>
      <c r="E5" s="46"/>
      <c r="F5" s="46"/>
      <c r="G5" s="46"/>
      <c r="H5" s="46"/>
      <c r="I5" s="46"/>
      <c r="J5" s="46"/>
      <c r="K5" s="46"/>
      <c r="L5" s="46"/>
      <c r="M5" s="46"/>
    </row>
    <row r="6" customFormat="false" ht="15.75" hidden="false" customHeight="true" outlineLevel="0" collapsed="false">
      <c r="A6" s="132" t="s">
        <v>15</v>
      </c>
      <c r="B6" s="133" t="s">
        <v>178</v>
      </c>
      <c r="C6" s="133" t="s">
        <v>165</v>
      </c>
      <c r="D6" s="133" t="s">
        <v>30</v>
      </c>
      <c r="E6" s="133" t="s">
        <v>24</v>
      </c>
      <c r="F6" s="133" t="s">
        <v>166</v>
      </c>
      <c r="G6" s="134" t="s">
        <v>179</v>
      </c>
      <c r="H6" s="46"/>
      <c r="I6" s="46"/>
      <c r="J6" s="46"/>
      <c r="K6" s="46"/>
      <c r="L6" s="46"/>
      <c r="M6" s="46"/>
    </row>
    <row r="7" customFormat="false" ht="15.75" hidden="false" customHeight="true" outlineLevel="0" collapsed="false">
      <c r="A7" s="111" t="s">
        <v>180</v>
      </c>
      <c r="B7" s="139" t="n">
        <v>0</v>
      </c>
      <c r="C7" s="112" t="n">
        <v>0</v>
      </c>
      <c r="D7" s="112" t="n">
        <v>1</v>
      </c>
      <c r="E7" s="114" t="n">
        <f aca="false">IF(ISBLANK(B7), 0,IF(B7&lt;=C7, 100, IF(B7&gt;=D7, IF(B7=D7, 80, 0), 100 - ((B7-C7)/(D7-C7) * 20))))</f>
        <v>100</v>
      </c>
      <c r="F7" s="115" t="str">
        <f aca="false">IF(ISBLANK(B7), "isi data dulu", IF(B7&lt;=C7, "sesuai target", IF(AND(B7&gt;C7,B7&lt;=D7), "di dalam target", IF(B7&gt;D7, "melebihi batas", ""))))</f>
        <v>sesuai target</v>
      </c>
      <c r="G7" s="116"/>
      <c r="H7" s="46"/>
      <c r="I7" s="46"/>
      <c r="J7" s="46"/>
      <c r="K7" s="46"/>
      <c r="L7" s="46"/>
      <c r="M7" s="46"/>
    </row>
    <row r="8" customFormat="false" ht="15.75" hidden="false" customHeight="true" outlineLevel="0" collapsed="false">
      <c r="A8" s="117" t="s">
        <v>181</v>
      </c>
      <c r="B8" s="140" t="n">
        <v>0</v>
      </c>
      <c r="C8" s="118" t="n">
        <v>0</v>
      </c>
      <c r="D8" s="118" t="n">
        <v>1</v>
      </c>
      <c r="E8" s="120" t="n">
        <f aca="false">IF(ISBLANK(B8), 0,IF(B8&lt;=C8, 100, IF(B8&gt;=D8, IF(B8=D8, 80, 0), 100 - ((B8-C8)/(D8-C8) * 20))))</f>
        <v>100</v>
      </c>
      <c r="F8" s="121" t="str">
        <f aca="false">IF(ISBLANK(B8), "isi data dulu", IF(B8&lt;=C8, "sesuai target", IF(AND(B8&gt;C8,B8&lt;=D8), "di dalam target", IF(B8&gt;D8, "melebihi batas", ""))))</f>
        <v>sesuai target</v>
      </c>
      <c r="G8" s="122"/>
      <c r="H8" s="46"/>
      <c r="I8" s="46"/>
      <c r="J8" s="46"/>
      <c r="K8" s="46"/>
      <c r="L8" s="46"/>
      <c r="M8" s="46"/>
    </row>
    <row r="9" customFormat="false" ht="15.75" hidden="false" customHeight="true" outlineLevel="0" collapsed="false">
      <c r="A9" s="111" t="s">
        <v>182</v>
      </c>
      <c r="B9" s="139" t="n">
        <v>0</v>
      </c>
      <c r="C9" s="112" t="n">
        <v>0</v>
      </c>
      <c r="D9" s="112" t="n">
        <v>1</v>
      </c>
      <c r="E9" s="114" t="n">
        <f aca="false">IF(ISBLANK(B9), 0,IF(B9&lt;=C9, 100, IF(B9&gt;=D9, IF(B9=D9, 80, 0), 100 - ((B9-C9)/(D9-C9) * 20))))</f>
        <v>100</v>
      </c>
      <c r="F9" s="115" t="str">
        <f aca="false">IF(ISBLANK(B9), "isi data dulu", IF(B9&lt;=C9, "sesuai target", IF(AND(B9&gt;C9,B9&lt;=D9), "di dalam target", IF(B9&gt;D9, "melebihi batas", ""))))</f>
        <v>sesuai target</v>
      </c>
      <c r="G9" s="116"/>
      <c r="H9" s="46"/>
      <c r="I9" s="46"/>
      <c r="J9" s="46"/>
      <c r="K9" s="46"/>
      <c r="L9" s="46"/>
      <c r="M9" s="46"/>
    </row>
    <row r="10" customFormat="false" ht="15.75" hidden="false" customHeight="true" outlineLevel="0" collapsed="false">
      <c r="A10" s="117" t="s">
        <v>183</v>
      </c>
      <c r="B10" s="140" t="n">
        <v>0</v>
      </c>
      <c r="C10" s="118" t="n">
        <v>0</v>
      </c>
      <c r="D10" s="118" t="n">
        <v>1</v>
      </c>
      <c r="E10" s="120" t="n">
        <f aca="false">IF(ISBLANK(B10), 0,IF(B10&lt;=C10, 100, IF(B10&gt;=D10, IF(B10=D10, 80, 0), 100 - ((B10-C10)/(D10-C10) * 20))))</f>
        <v>100</v>
      </c>
      <c r="F10" s="121" t="str">
        <f aca="false">IF(ISBLANK(B10), "isi data dulu", IF(B10&lt;=C10, "sesuai target", IF(AND(B10&gt;C10,B10&lt;=D10), "di dalam target", IF(B10&gt;D10, "melebihi batas", ""))))</f>
        <v>sesuai target</v>
      </c>
      <c r="G10" s="122"/>
      <c r="H10" s="46"/>
      <c r="I10" s="46"/>
      <c r="J10" s="46"/>
      <c r="K10" s="46"/>
      <c r="L10" s="46"/>
      <c r="M10" s="46"/>
    </row>
    <row r="11" customFormat="false" ht="15.75" hidden="false" customHeight="true" outlineLevel="0" collapsed="false">
      <c r="A11" s="111" t="s">
        <v>184</v>
      </c>
      <c r="B11" s="139" t="n">
        <v>1</v>
      </c>
      <c r="C11" s="112" t="n">
        <v>0</v>
      </c>
      <c r="D11" s="112" t="n">
        <v>1</v>
      </c>
      <c r="E11" s="114" t="n">
        <f aca="false">IF(ISBLANK(B11), 0,IF(B11&lt;=C11, 100, IF(B11&gt;=D11, IF(B11=D11, 80, 0), 100 - ((B11-C11)/(D11-C11) * 20))))</f>
        <v>80</v>
      </c>
      <c r="F11" s="115" t="str">
        <f aca="false">IF(ISBLANK(B11), "isi data dulu", IF(B11&lt;=C11, "sesuai target", IF(AND(B11&gt;C11,B11&lt;=D11), "di dalam target", IF(B11&gt;D11, "melebihi batas", ""))))</f>
        <v>di dalam target</v>
      </c>
      <c r="G11" s="116" t="s">
        <v>233</v>
      </c>
      <c r="H11" s="46"/>
      <c r="I11" s="46"/>
      <c r="J11" s="46"/>
      <c r="K11" s="46"/>
      <c r="L11" s="46"/>
      <c r="M11" s="46"/>
    </row>
    <row r="12" customFormat="false" ht="15.75" hidden="false" customHeight="true" outlineLevel="0" collapsed="false">
      <c r="A12" s="117" t="s">
        <v>186</v>
      </c>
      <c r="B12" s="140" t="n">
        <v>0</v>
      </c>
      <c r="C12" s="118" t="n">
        <v>0</v>
      </c>
      <c r="D12" s="118" t="n">
        <v>1</v>
      </c>
      <c r="E12" s="120" t="n">
        <f aca="false">IF(ISBLANK(B12), 0,IF(B12&lt;=C12, 100, IF(B12&gt;=D12, IF(B12=D12, 80, 0), 100 - ((B12-C12)/(D12-C12) * 20))))</f>
        <v>100</v>
      </c>
      <c r="F12" s="121" t="str">
        <f aca="false">IF(ISBLANK(B12), "isi data dulu", IF(B12&lt;=C12, "sesuai target", IF(AND(B12&gt;C12,B12&lt;=D12), "di dalam target", IF(B12&gt;D12, "melebihi batas", ""))))</f>
        <v>sesuai target</v>
      </c>
      <c r="G12" s="122"/>
      <c r="H12" s="46"/>
      <c r="I12" s="46"/>
      <c r="J12" s="46"/>
      <c r="K12" s="46"/>
      <c r="L12" s="46"/>
      <c r="M12" s="46"/>
    </row>
    <row r="13" customFormat="false" ht="15.75" hidden="false" customHeight="true" outlineLevel="0" collapsed="false">
      <c r="A13" s="111" t="s">
        <v>188</v>
      </c>
      <c r="B13" s="139" t="n">
        <v>1</v>
      </c>
      <c r="C13" s="112" t="n">
        <v>0</v>
      </c>
      <c r="D13" s="112" t="n">
        <v>1</v>
      </c>
      <c r="E13" s="114" t="n">
        <f aca="false">IF(ISBLANK(B13), 0,IF(B13&lt;=C13, 100, IF(B13&gt;=D13, IF(B13=D13, 80, 0), 100 - ((B13-C13)/(D13-C13) * 20))))</f>
        <v>80</v>
      </c>
      <c r="F13" s="115" t="str">
        <f aca="false">IF(ISBLANK(B13), "isi data dulu", IF(B13&lt;=C13, "sesuai target", IF(AND(B13&gt;C13,B13&lt;=D13), "di dalam target", IF(B13&gt;D13, "melebihi batas", ""))))</f>
        <v>di dalam target</v>
      </c>
      <c r="G13" s="116"/>
      <c r="H13" s="46"/>
      <c r="I13" s="46"/>
      <c r="J13" s="46"/>
      <c r="K13" s="46"/>
      <c r="L13" s="46"/>
      <c r="M13" s="46"/>
    </row>
    <row r="14" customFormat="false" ht="15.75" hidden="false" customHeight="true" outlineLevel="0" collapsed="false">
      <c r="A14" s="117" t="s">
        <v>189</v>
      </c>
      <c r="B14" s="140" t="n">
        <v>0</v>
      </c>
      <c r="C14" s="118" t="n">
        <v>0</v>
      </c>
      <c r="D14" s="118" t="n">
        <v>1</v>
      </c>
      <c r="E14" s="120" t="n">
        <f aca="false">IF(ISBLANK(B14), 0,IF(B14&lt;=C14, 100, IF(B14&gt;=D14, IF(B14=D14, 80, 0), 100 - ((B14-C14)/(D14-C14) * 20))))</f>
        <v>100</v>
      </c>
      <c r="F14" s="121" t="str">
        <f aca="false">IF(ISBLANK(B14), "isi data dulu", IF(B14&lt;=C14, "sesuai target", IF(AND(B14&gt;C14,B14&lt;=D14), "di dalam target", IF(B14&gt;D14, "melebihi batas", ""))))</f>
        <v>sesuai target</v>
      </c>
      <c r="G14" s="122"/>
      <c r="H14" s="46"/>
      <c r="I14" s="46"/>
      <c r="J14" s="46"/>
      <c r="K14" s="46"/>
      <c r="L14" s="46"/>
      <c r="M14" s="46"/>
    </row>
    <row r="15" customFormat="false" ht="15.75" hidden="false" customHeight="true" outlineLevel="0" collapsed="false">
      <c r="A15" s="111" t="s">
        <v>190</v>
      </c>
      <c r="B15" s="139" t="n">
        <v>0</v>
      </c>
      <c r="C15" s="112" t="n">
        <v>0</v>
      </c>
      <c r="D15" s="112" t="n">
        <v>1</v>
      </c>
      <c r="E15" s="114" t="n">
        <f aca="false">IF(ISBLANK(B15), 0,IF(B15&lt;=C15, 100, IF(B15&gt;=D15, IF(B15=D15, 80, 0), 100 - ((B15-C15)/(D15-C15) * 20))))</f>
        <v>100</v>
      </c>
      <c r="F15" s="115" t="str">
        <f aca="false">IF(ISBLANK(B15), "isi data dulu", IF(B15&lt;=C15, "sesuai target", IF(AND(B15&gt;C15,B15&lt;=D15), "di dalam target", IF(B15&gt;D15, "melebihi batas", ""))))</f>
        <v>sesuai target</v>
      </c>
      <c r="G15" s="116"/>
      <c r="H15" s="46"/>
      <c r="I15" s="46"/>
      <c r="J15" s="46"/>
      <c r="K15" s="46"/>
      <c r="L15" s="46"/>
      <c r="M15" s="46"/>
    </row>
    <row r="16" customFormat="false" ht="15.75" hidden="false" customHeight="true" outlineLevel="0" collapsed="false">
      <c r="A16" s="117" t="s">
        <v>191</v>
      </c>
      <c r="B16" s="140"/>
      <c r="C16" s="118" t="n">
        <v>0</v>
      </c>
      <c r="D16" s="118" t="n">
        <v>1</v>
      </c>
      <c r="E16" s="120" t="n">
        <f aca="false">IF(ISBLANK(B16), 0,IF(B16&lt;=C16, 100, IF(B16&gt;=D16, IF(B16=D16, 80, 0), 100 - ((B16-C16)/(D16-C16) * 20))))</f>
        <v>0</v>
      </c>
      <c r="F16" s="121" t="str">
        <f aca="false">IF(ISBLANK(B16), "isi data dulu", IF(B16&lt;=C16, "sesuai target", IF(AND(B16&gt;C16,B16&lt;=D16), "di dalam target", IF(B16&gt;D16, "melebihi batas", ""))))</f>
        <v>isi data dulu</v>
      </c>
      <c r="G16" s="122"/>
      <c r="H16" s="46"/>
      <c r="I16" s="46"/>
      <c r="J16" s="46"/>
      <c r="K16" s="46"/>
      <c r="L16" s="46"/>
      <c r="M16" s="46"/>
    </row>
    <row r="17" customFormat="false" ht="15.75" hidden="false" customHeight="true" outlineLevel="0" collapsed="false">
      <c r="A17" s="111" t="s">
        <v>192</v>
      </c>
      <c r="B17" s="139"/>
      <c r="C17" s="112" t="n">
        <v>0</v>
      </c>
      <c r="D17" s="112" t="n">
        <v>1</v>
      </c>
      <c r="E17" s="114" t="n">
        <f aca="false">IF(ISBLANK(B17), 0,IF(B17&lt;=C17, 100, IF(B17&gt;=D17, IF(B17=D17, 80, 0), 100 - ((B17-C17)/(D17-C17) * 20))))</f>
        <v>0</v>
      </c>
      <c r="F17" s="115" t="str">
        <f aca="false">IF(ISBLANK(B17), "isi data dulu", IF(B17&lt;=C17, "sesuai target", IF(AND(B17&gt;C17,B17&lt;=D17), "di dalam target", IF(B17&gt;D17, "melebihi batas", ""))))</f>
        <v>isi data dulu</v>
      </c>
      <c r="G17" s="116"/>
      <c r="H17" s="46"/>
      <c r="I17" s="46"/>
      <c r="J17" s="46"/>
      <c r="K17" s="46"/>
      <c r="L17" s="46"/>
      <c r="M17" s="46"/>
    </row>
    <row r="18" customFormat="false" ht="15.75" hidden="false" customHeight="true" outlineLevel="0" collapsed="false">
      <c r="A18" s="117" t="s">
        <v>193</v>
      </c>
      <c r="B18" s="140"/>
      <c r="C18" s="118" t="n">
        <v>0</v>
      </c>
      <c r="D18" s="118" t="n">
        <v>1</v>
      </c>
      <c r="E18" s="120" t="n">
        <f aca="false">IF(ISBLANK(B18), 0,IF(B18&lt;=C18, 100, IF(B18&gt;=D18, IF(B18=D18, 80, 0), 100 - ((B18-C18)/(D18-C18) * 20))))</f>
        <v>0</v>
      </c>
      <c r="F18" s="121" t="str">
        <f aca="false">IF(ISBLANK(B18), "isi data dulu", IF(B18&lt;=C18, "sesuai target", IF(AND(B18&gt;C18,B18&lt;=D18), "di dalam target", IF(B18&gt;D18, "melebihi batas", ""))))</f>
        <v>isi data dulu</v>
      </c>
      <c r="G18" s="122"/>
      <c r="H18" s="46"/>
      <c r="I18" s="46"/>
      <c r="J18" s="46"/>
      <c r="K18" s="46"/>
      <c r="L18" s="46"/>
      <c r="M18" s="46"/>
    </row>
    <row r="19" customFormat="false" ht="15.75" hidden="false" customHeight="true" outlineLevel="0" collapsed="false">
      <c r="A19" s="125" t="s">
        <v>176</v>
      </c>
      <c r="B19" s="141" t="n">
        <f aca="false">SUM(B7:B18)</f>
        <v>2</v>
      </c>
      <c r="C19" s="138" t="n">
        <f aca="false">SUM(C7:C18)</f>
        <v>0</v>
      </c>
      <c r="D19" s="138" t="n">
        <f aca="false">SUM(D7:D18)</f>
        <v>12</v>
      </c>
      <c r="E19" s="128" t="n">
        <f aca="false">IF(ISBLANK(B19), 0,IF(B19&lt;=C19, 100, IF(B19&gt;=D19, IF(B19=D19, 80, 0), 100 - ((B19-C19)/(D19-C19) * 20))))</f>
        <v>96.6666666666667</v>
      </c>
      <c r="F19" s="129" t="str">
        <f aca="false">IF(ISBLANK(B19), "isi data dulu", IF(B19&lt;=C19, "sesuai target", IF(AND(B19&gt;C19,B19&lt;=D19), "di dalam target", IF(B19&gt;D19, "melebihi batas", ""))))</f>
        <v>di dalam target</v>
      </c>
      <c r="G19" s="130"/>
      <c r="H19" s="46"/>
      <c r="I19" s="46"/>
      <c r="J19" s="46"/>
      <c r="K19" s="46"/>
      <c r="L19" s="46"/>
      <c r="M19" s="46"/>
    </row>
    <row r="20" customFormat="false" ht="15.75" hidden="false" customHeight="true" outlineLevel="0" collapsed="false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</row>
    <row r="21" customFormat="false" ht="15.75" hidden="false" customHeight="true" outlineLevel="0" collapsed="false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</row>
    <row r="22" customFormat="false" ht="15.75" hidden="false" customHeight="true" outlineLevel="0" collapsed="false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</row>
    <row r="23" customFormat="false" ht="15.75" hidden="false" customHeight="true" outlineLevel="0" collapsed="false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</row>
    <row r="24" customFormat="false" ht="15.75" hidden="false" customHeight="true" outlineLevel="0" collapsed="false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</row>
    <row r="25" customFormat="false" ht="15.75" hidden="false" customHeight="true" outlineLevel="0" collapsed="false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</row>
    <row r="26" customFormat="false" ht="15.75" hidden="false" customHeight="true" outlineLevel="0" collapsed="false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</row>
    <row r="39" customFormat="false" ht="13.5" hidden="false" customHeight="false" outlineLevel="0" collapsed="false">
      <c r="D39" s="131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9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  <tableParts>
    <tablePart r:id="rId3"/>
  </tablePart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Z39"/>
  <sheetViews>
    <sheetView showFormulas="false" showGridLines="true" showRowColHeaders="true" showZeros="true" rightToLeft="false" tabSelected="false" showOutlineSymbols="true" defaultGridColor="true" view="normal" topLeftCell="A1" colorId="64" zoomScale="186" zoomScaleNormal="186" zoomScalePageLayoutView="100" workbookViewId="0">
      <selection pane="topLeft" activeCell="A1" activeCellId="0" sqref="A1"/>
    </sheetView>
  </sheetViews>
  <sheetFormatPr defaultColWidth="12.66796875" defaultRowHeight="12.75" zeroHeight="false" outlineLevelRow="0" outlineLevelCol="0"/>
  <cols>
    <col collapsed="false" customWidth="false" hidden="false" outlineLevel="0" max="1" min="1" style="1" width="12.67"/>
    <col collapsed="false" customWidth="true" hidden="false" outlineLevel="0" max="2" min="2" style="1" width="18.67"/>
    <col collapsed="false" customWidth="true" hidden="false" outlineLevel="0" max="3" min="3" style="1" width="15.47"/>
    <col collapsed="false" customWidth="true" hidden="false" outlineLevel="0" max="4" min="4" style="1" width="19.14"/>
    <col collapsed="false" customWidth="true" hidden="false" outlineLevel="0" max="5" min="5" style="1" width="18.67"/>
    <col collapsed="false" customWidth="true" hidden="false" outlineLevel="0" max="6" min="6" style="1" width="9.47"/>
    <col collapsed="false" customWidth="true" hidden="false" outlineLevel="0" max="7" min="7" style="1" width="20.66"/>
    <col collapsed="false" customWidth="false" hidden="false" outlineLevel="0" max="16384" min="8" style="1" width="12.67"/>
  </cols>
  <sheetData>
    <row r="1" customFormat="false" ht="15.75" hidden="false" customHeight="true" outlineLevel="0" collapsed="false">
      <c r="A1" s="184" t="s">
        <v>160</v>
      </c>
      <c r="B1" s="7" t="s">
        <v>38</v>
      </c>
      <c r="C1" s="103" t="s">
        <v>234</v>
      </c>
      <c r="D1" s="46"/>
      <c r="F1" s="46" t="s">
        <v>235</v>
      </c>
      <c r="G1" s="46" t="s">
        <v>236</v>
      </c>
      <c r="I1" s="46"/>
      <c r="J1" s="46"/>
      <c r="K1" s="46"/>
      <c r="L1" s="46"/>
      <c r="M1" s="46"/>
      <c r="N1" s="46"/>
    </row>
    <row r="2" customFormat="false" ht="13.5" hidden="false" customHeight="false" outlineLevel="0" collapsed="false">
      <c r="A2" s="102" t="s">
        <v>15</v>
      </c>
      <c r="B2" s="104" t="s">
        <v>78</v>
      </c>
      <c r="C2" s="185" t="s">
        <v>237</v>
      </c>
      <c r="D2" s="46"/>
      <c r="E2" s="46"/>
      <c r="F2" s="46"/>
      <c r="G2" s="46"/>
      <c r="I2" s="46"/>
      <c r="J2" s="46"/>
      <c r="K2" s="46"/>
      <c r="L2" s="46"/>
      <c r="M2" s="46"/>
      <c r="N2" s="46"/>
    </row>
    <row r="3" customFormat="false" ht="13.5" hidden="false" customHeight="false" outlineLevel="0" collapsed="false">
      <c r="A3" s="102" t="s">
        <v>20</v>
      </c>
      <c r="B3" s="104" t="s">
        <v>79</v>
      </c>
      <c r="C3" s="46"/>
      <c r="D3" s="46"/>
      <c r="E3" s="46"/>
      <c r="F3" s="46"/>
      <c r="G3" s="46"/>
      <c r="I3" s="46"/>
      <c r="J3" s="46"/>
      <c r="K3" s="46"/>
      <c r="L3" s="46"/>
      <c r="M3" s="46"/>
      <c r="N3" s="46"/>
    </row>
    <row r="4" customFormat="false" ht="15.75" hidden="false" customHeight="true" outlineLevel="0" collapsed="false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</row>
    <row r="5" customFormat="false" ht="15.75" hidden="false" customHeight="true" outlineLevel="0" collapsed="false">
      <c r="E5" s="46"/>
      <c r="F5" s="46"/>
      <c r="G5" s="46"/>
      <c r="H5" s="46"/>
      <c r="I5" s="46"/>
      <c r="J5" s="46"/>
      <c r="K5" s="46"/>
      <c r="L5" s="46"/>
      <c r="M5" s="46"/>
      <c r="N5" s="46"/>
    </row>
    <row r="6" customFormat="false" ht="15.75" hidden="false" customHeight="true" outlineLevel="0" collapsed="false">
      <c r="A6" s="105" t="s">
        <v>15</v>
      </c>
      <c r="B6" s="106" t="s">
        <v>238</v>
      </c>
      <c r="C6" s="107" t="s">
        <v>178</v>
      </c>
      <c r="D6" s="107" t="s">
        <v>165</v>
      </c>
      <c r="E6" s="107" t="s">
        <v>30</v>
      </c>
      <c r="F6" s="107" t="s">
        <v>24</v>
      </c>
      <c r="G6" s="108" t="s">
        <v>166</v>
      </c>
      <c r="H6" s="109"/>
      <c r="I6" s="109" t="n">
        <f aca="false">100/12</f>
        <v>8.33333333333333</v>
      </c>
      <c r="J6" s="109"/>
      <c r="K6" s="109"/>
      <c r="L6" s="109"/>
      <c r="M6" s="109"/>
      <c r="N6" s="109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</row>
    <row r="7" customFormat="false" ht="15.75" hidden="false" customHeight="true" outlineLevel="0" collapsed="false">
      <c r="A7" s="111" t="s">
        <v>239</v>
      </c>
      <c r="B7" s="112" t="n">
        <v>9</v>
      </c>
      <c r="C7" s="186" t="n">
        <f aca="false">B7/$B$11</f>
        <v>0.140625</v>
      </c>
      <c r="D7" s="113" t="n">
        <v>0.4</v>
      </c>
      <c r="E7" s="113" t="n">
        <v>0.3</v>
      </c>
      <c r="F7" s="187"/>
      <c r="G7" s="116" t="str">
        <f aca="false">IF(C7 &lt; E7, "Dibawah target", IF(C7 &lt;= D7, "Di dalam target", "Melebihi target"))</f>
        <v>Dibawah target</v>
      </c>
      <c r="H7" s="46"/>
      <c r="I7" s="46"/>
      <c r="J7" s="46"/>
      <c r="K7" s="46"/>
      <c r="L7" s="46"/>
      <c r="M7" s="46"/>
      <c r="N7" s="46"/>
    </row>
    <row r="8" customFormat="false" ht="15.75" hidden="false" customHeight="true" outlineLevel="0" collapsed="false">
      <c r="A8" s="117" t="s">
        <v>240</v>
      </c>
      <c r="B8" s="118" t="n">
        <v>25</v>
      </c>
      <c r="C8" s="188" t="n">
        <f aca="false">B8/$B$11</f>
        <v>0.390625</v>
      </c>
      <c r="D8" s="119" t="n">
        <v>0.6</v>
      </c>
      <c r="E8" s="119" t="n">
        <v>0.5</v>
      </c>
      <c r="F8" s="189"/>
      <c r="G8" s="122" t="str">
        <f aca="false">IF(C8 &lt; E8, "Dibawah target", IF(C8 &lt;= D8, "Di dalam target", "Melebihi target"))</f>
        <v>Dibawah target</v>
      </c>
      <c r="H8" s="46"/>
      <c r="I8" s="46"/>
      <c r="J8" s="46"/>
      <c r="K8" s="46"/>
      <c r="L8" s="46"/>
      <c r="M8" s="46"/>
      <c r="N8" s="46"/>
    </row>
    <row r="9" customFormat="false" ht="15.75" hidden="false" customHeight="true" outlineLevel="0" collapsed="false">
      <c r="A9" s="111" t="s">
        <v>241</v>
      </c>
      <c r="B9" s="112" t="n">
        <v>46</v>
      </c>
      <c r="C9" s="186" t="n">
        <f aca="false">B9/$B$11</f>
        <v>0.71875</v>
      </c>
      <c r="D9" s="113" t="n">
        <v>0.7</v>
      </c>
      <c r="E9" s="113" t="n">
        <v>0.6</v>
      </c>
      <c r="F9" s="187"/>
      <c r="G9" s="116" t="str">
        <f aca="false">IF(C9 &lt; E9, "Dibawah target", IF(C9 &lt;= D9, "Di dalam target", "Melebihi target"))</f>
        <v>Melebihi target</v>
      </c>
      <c r="H9" s="46"/>
      <c r="I9" s="46"/>
      <c r="J9" s="46"/>
      <c r="K9" s="46"/>
      <c r="L9" s="46"/>
      <c r="M9" s="46"/>
      <c r="N9" s="46"/>
    </row>
    <row r="10" customFormat="false" ht="15.75" hidden="false" customHeight="true" outlineLevel="0" collapsed="false">
      <c r="A10" s="117" t="s">
        <v>242</v>
      </c>
      <c r="B10" s="118"/>
      <c r="C10" s="188" t="n">
        <f aca="false">B10/$B$11</f>
        <v>0</v>
      </c>
      <c r="D10" s="119" t="n">
        <v>1</v>
      </c>
      <c r="E10" s="119" t="n">
        <v>0.8</v>
      </c>
      <c r="F10" s="189"/>
      <c r="G10" s="122" t="str">
        <f aca="false">IF(C10 &lt; E10, "Dibawah target", IF(C10 &lt;= D10, "Di dalam target", "Melebihi target"))</f>
        <v>Dibawah target</v>
      </c>
      <c r="H10" s="46"/>
      <c r="I10" s="190"/>
      <c r="J10" s="46"/>
      <c r="K10" s="46"/>
      <c r="L10" s="46"/>
      <c r="M10" s="46"/>
      <c r="N10" s="46"/>
    </row>
    <row r="11" customFormat="false" ht="15.75" hidden="false" customHeight="true" outlineLevel="0" collapsed="false">
      <c r="A11" s="191" t="s">
        <v>176</v>
      </c>
      <c r="B11" s="138" t="n">
        <v>64</v>
      </c>
      <c r="C11" s="192" t="n">
        <f aca="false">C9</f>
        <v>0.71875</v>
      </c>
      <c r="D11" s="127" t="n">
        <v>1</v>
      </c>
      <c r="E11" s="127" t="n">
        <v>0.8</v>
      </c>
      <c r="F11" s="193"/>
      <c r="G11" s="130" t="str">
        <f aca="false">IF(C11 &lt; E11, "Dibawah target", IF(C11 &lt;= D11, "Di dalam target", "Melebihi target"))</f>
        <v>Dibawah target</v>
      </c>
      <c r="H11" s="46"/>
      <c r="I11" s="46"/>
      <c r="J11" s="46"/>
      <c r="K11" s="46"/>
      <c r="L11" s="46"/>
      <c r="M11" s="46"/>
      <c r="N11" s="46"/>
    </row>
    <row r="12" customFormat="false" ht="15.75" hidden="false" customHeight="true" outlineLevel="0" collapsed="false">
      <c r="A12" s="46"/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</row>
    <row r="13" customFormat="false" ht="15.75" hidden="false" customHeight="true" outlineLevel="0" collapsed="false">
      <c r="A13" s="46"/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</row>
    <row r="14" customFormat="false" ht="15.75" hidden="false" customHeight="true" outlineLevel="0" collapsed="false">
      <c r="A14" s="46"/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</row>
    <row r="15" customFormat="false" ht="15.75" hidden="false" customHeight="true" outlineLevel="0" collapsed="false">
      <c r="A15" s="46"/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</row>
    <row r="16" customFormat="false" ht="15.75" hidden="false" customHeight="true" outlineLevel="0" collapsed="false">
      <c r="A16" s="46"/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</row>
    <row r="17" customFormat="false" ht="15.75" hidden="false" customHeight="true" outlineLevel="0" collapsed="false">
      <c r="A17" s="46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</row>
    <row r="39" customFormat="false" ht="13.5" hidden="false" customHeight="false" outlineLevel="0" collapsed="false">
      <c r="D39" s="131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true" showInputMessage="false" sqref="G7:G11" type="list">
      <formula1>"Di dalam target,Dibawah target,Melebihi target"</formula1>
      <formula2>0</formula2>
    </dataValidation>
    <dataValidation allowBlank="true" errorStyle="stop" operator="between" showDropDown="true" showErrorMessage="false" showInputMessage="false" sqref="B7:E11" type="custom">
      <formula1>AND(ISNUMBER(#REF!),(NOT(OR(NOT(ISERROR(DATEVALUE(#REF!))), AND(ISNUMBER(#REF!), LEFT(CELL("format", #REF!))="D")))))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56854"/>
    <pageSetUpPr fitToPage="false"/>
  </sheetPr>
  <dimension ref="A1:O1000"/>
  <sheetViews>
    <sheetView showFormulas="false" showGridLines="true" showRowColHeaders="true" showZeros="true" rightToLeft="false" tabSelected="false" showOutlineSymbols="true" defaultGridColor="true" view="normal" topLeftCell="A7" colorId="64" zoomScale="158" zoomScaleNormal="158" zoomScalePageLayoutView="100" workbookViewId="0">
      <selection pane="topLeft" activeCell="E25" activeCellId="0" sqref="E25"/>
    </sheetView>
  </sheetViews>
  <sheetFormatPr defaultColWidth="12.66796875" defaultRowHeight="12.75" zeroHeight="false" outlineLevelRow="0" outlineLevelCol="0"/>
  <cols>
    <col collapsed="false" customWidth="false" hidden="false" outlineLevel="0" max="1" min="1" style="1" width="12.67"/>
    <col collapsed="false" customWidth="true" hidden="false" outlineLevel="0" max="2" min="2" style="1" width="15.47"/>
    <col collapsed="false" customWidth="true" hidden="false" outlineLevel="0" max="3" min="3" style="1" width="24"/>
    <col collapsed="false" customWidth="true" hidden="false" outlineLevel="0" max="4" min="4" style="1" width="15.47"/>
    <col collapsed="false" customWidth="true" hidden="false" outlineLevel="0" max="5" min="5" style="1" width="19.14"/>
    <col collapsed="false" customWidth="true" hidden="false" outlineLevel="0" max="6" min="6" style="1" width="18.67"/>
    <col collapsed="false" customWidth="true" hidden="false" outlineLevel="0" max="7" min="7" style="1" width="9.47"/>
    <col collapsed="false" customWidth="true" hidden="false" outlineLevel="0" max="8" min="8" style="1" width="20.66"/>
    <col collapsed="false" customWidth="true" hidden="false" outlineLevel="0" max="9" min="9" style="1" width="27.14"/>
    <col collapsed="false" customWidth="false" hidden="false" outlineLevel="0" max="16384" min="10" style="1" width="12.67"/>
  </cols>
  <sheetData>
    <row r="1" customFormat="false" ht="15.75" hidden="false" customHeight="true" outlineLevel="0" collapsed="false">
      <c r="A1" s="102" t="s">
        <v>160</v>
      </c>
      <c r="B1" s="7" t="s">
        <v>38</v>
      </c>
      <c r="C1" s="103" t="s">
        <v>243</v>
      </c>
      <c r="D1" s="46"/>
      <c r="E1" s="46" t="s">
        <v>244</v>
      </c>
      <c r="H1" s="46"/>
      <c r="I1" s="46"/>
      <c r="J1" s="46"/>
      <c r="K1" s="46"/>
      <c r="L1" s="46"/>
      <c r="M1" s="46"/>
      <c r="N1" s="46"/>
      <c r="O1" s="46"/>
    </row>
    <row r="2" customFormat="false" ht="13.5" hidden="false" customHeight="false" outlineLevel="0" collapsed="false">
      <c r="A2" s="102" t="s">
        <v>15</v>
      </c>
      <c r="B2" s="104" t="s">
        <v>67</v>
      </c>
      <c r="C2" s="46"/>
      <c r="D2" s="46"/>
      <c r="E2" s="46" t="s">
        <v>245</v>
      </c>
      <c r="H2" s="46"/>
      <c r="I2" s="46"/>
      <c r="J2" s="46"/>
      <c r="K2" s="46"/>
      <c r="L2" s="46"/>
      <c r="M2" s="46"/>
      <c r="N2" s="46"/>
      <c r="O2" s="46"/>
    </row>
    <row r="3" customFormat="false" ht="13.5" hidden="false" customHeight="false" outlineLevel="0" collapsed="false">
      <c r="A3" s="102" t="s">
        <v>20</v>
      </c>
      <c r="B3" s="104" t="s">
        <v>45</v>
      </c>
      <c r="C3" s="46"/>
      <c r="D3" s="46"/>
      <c r="E3" s="46"/>
      <c r="H3" s="46"/>
      <c r="I3" s="46"/>
      <c r="J3" s="46"/>
      <c r="K3" s="46"/>
      <c r="L3" s="46"/>
      <c r="M3" s="46"/>
      <c r="N3" s="46"/>
      <c r="O3" s="46"/>
    </row>
    <row r="4" customFormat="false" ht="15.75" hidden="false" customHeight="true" outlineLevel="0" collapsed="false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customFormat="false" ht="15.75" hidden="false" customHeight="true" outlineLevel="0" collapsed="false">
      <c r="C5" s="194"/>
      <c r="F5" s="46"/>
      <c r="G5" s="46"/>
      <c r="H5" s="46"/>
      <c r="I5" s="46"/>
      <c r="J5" s="46"/>
      <c r="K5" s="46"/>
      <c r="L5" s="46"/>
      <c r="M5" s="46"/>
      <c r="N5" s="46"/>
      <c r="O5" s="46"/>
    </row>
    <row r="6" customFormat="false" ht="15.75" hidden="false" customHeight="true" outlineLevel="0" collapsed="false">
      <c r="A6" s="132" t="s">
        <v>15</v>
      </c>
      <c r="B6" s="142" t="s">
        <v>246</v>
      </c>
      <c r="C6" s="133" t="s">
        <v>247</v>
      </c>
      <c r="D6" s="133" t="s">
        <v>178</v>
      </c>
      <c r="E6" s="133" t="s">
        <v>165</v>
      </c>
      <c r="F6" s="133" t="s">
        <v>30</v>
      </c>
      <c r="G6" s="133" t="s">
        <v>24</v>
      </c>
      <c r="H6" s="133" t="s">
        <v>166</v>
      </c>
      <c r="I6" s="134" t="s">
        <v>147</v>
      </c>
      <c r="J6" s="46"/>
      <c r="K6" s="46"/>
      <c r="L6" s="46"/>
      <c r="M6" s="46"/>
      <c r="N6" s="46"/>
      <c r="O6" s="46"/>
    </row>
    <row r="7" customFormat="false" ht="15.75" hidden="false" customHeight="true" outlineLevel="0" collapsed="false">
      <c r="A7" s="111" t="s">
        <v>180</v>
      </c>
      <c r="B7" s="143" t="n">
        <v>0</v>
      </c>
      <c r="C7" s="143" t="n">
        <v>0</v>
      </c>
      <c r="D7" s="113" t="n">
        <v>0</v>
      </c>
      <c r="E7" s="113" t="n">
        <v>0.02</v>
      </c>
      <c r="F7" s="113" t="n">
        <v>0.03</v>
      </c>
      <c r="G7" s="114" t="n">
        <f aca="false">IF(ISBLANK(D7), 0,IF(D7&lt;=E7, 100, IF(D7&gt;=F7, IF(D7=F7, 80, 0), 100 - ((D7-E7)/(F7-E7) * 20))))</f>
        <v>100</v>
      </c>
      <c r="H7" s="115" t="str">
        <f aca="false">IF(ISBLANK(D7), "isi data dulu", IF(D7&lt;=E7, "sesuai target", IF(AND(D7&gt;E7,D7&lt;=F7), "di dalam target", IF(D7&gt;F7, "melebihi batas", ""))))</f>
        <v>sesuai target</v>
      </c>
      <c r="I7" s="116"/>
      <c r="J7" s="46"/>
      <c r="K7" s="46"/>
      <c r="L7" s="46"/>
      <c r="M7" s="46"/>
      <c r="N7" s="46"/>
      <c r="O7" s="46"/>
    </row>
    <row r="8" customFormat="false" ht="15.75" hidden="false" customHeight="true" outlineLevel="0" collapsed="false">
      <c r="A8" s="117" t="s">
        <v>181</v>
      </c>
      <c r="B8" s="144" t="n">
        <v>0</v>
      </c>
      <c r="C8" s="144" t="n">
        <v>0</v>
      </c>
      <c r="D8" s="119" t="n">
        <v>0</v>
      </c>
      <c r="E8" s="119" t="n">
        <v>0.02</v>
      </c>
      <c r="F8" s="119" t="n">
        <v>0.03</v>
      </c>
      <c r="G8" s="120" t="n">
        <f aca="false">IF(ISBLANK(D8), 0,IF(D8&lt;=E8, 100, IF(D8&gt;=F8, IF(D8=F8, 80, 0), 100 - ((D8-E8)/(F8-E8) * 20))))</f>
        <v>100</v>
      </c>
      <c r="H8" s="121" t="str">
        <f aca="false">IF(ISBLANK(D8), "isi data dulu", IF(D8&lt;=E8, "sesuai target", IF(AND(D8&gt;E8,D8&lt;=F8), "di dalam target", IF(D8&gt;F8, "melebihi batas", ""))))</f>
        <v>sesuai target</v>
      </c>
      <c r="I8" s="122" t="s">
        <v>198</v>
      </c>
      <c r="J8" s="46"/>
      <c r="K8" s="46"/>
      <c r="L8" s="46"/>
      <c r="M8" s="46"/>
      <c r="N8" s="46"/>
      <c r="O8" s="46"/>
    </row>
    <row r="9" customFormat="false" ht="15.75" hidden="false" customHeight="true" outlineLevel="0" collapsed="false">
      <c r="A9" s="111" t="s">
        <v>182</v>
      </c>
      <c r="B9" s="143" t="n">
        <v>6788</v>
      </c>
      <c r="C9" s="143" t="n">
        <v>38970</v>
      </c>
      <c r="D9" s="113" t="n">
        <f aca="false">B9/C9</f>
        <v>0.174185270721068</v>
      </c>
      <c r="E9" s="113" t="n">
        <v>0.02</v>
      </c>
      <c r="F9" s="113" t="n">
        <v>0.03</v>
      </c>
      <c r="G9" s="114" t="n">
        <f aca="false">IF(ISBLANK(D9), 0,IF(D9&lt;=E9, 100, IF(D9&gt;=F9, IF(D9=F9, 80, 0), 100 - ((D9-E9)/(F9-E9) * 20))))</f>
        <v>0</v>
      </c>
      <c r="H9" s="115" t="str">
        <f aca="false">IF(ISBLANK(D9), "isi data dulu", IF(D9&lt;=E9, "sesuai target", IF(AND(D9&gt;E9,D9&lt;=F9), "di dalam target", IF(D9&gt;F9, "melebihi batas", ""))))</f>
        <v>melebihi batas</v>
      </c>
      <c r="I9" s="116"/>
      <c r="J9" s="46"/>
      <c r="K9" s="46"/>
      <c r="L9" s="46"/>
      <c r="M9" s="46"/>
      <c r="N9" s="46"/>
      <c r="O9" s="46"/>
    </row>
    <row r="10" customFormat="false" ht="15.75" hidden="false" customHeight="true" outlineLevel="0" collapsed="false">
      <c r="A10" s="117" t="s">
        <v>183</v>
      </c>
      <c r="B10" s="144" t="n">
        <v>3491</v>
      </c>
      <c r="C10" s="144" t="n">
        <v>35496</v>
      </c>
      <c r="D10" s="119" t="n">
        <f aca="false">B10/C10</f>
        <v>0.0983491097588461</v>
      </c>
      <c r="E10" s="119" t="n">
        <v>0.02</v>
      </c>
      <c r="F10" s="119" t="n">
        <v>0.03</v>
      </c>
      <c r="G10" s="120" t="n">
        <f aca="false">IF(ISBLANK(D10), 0,IF(D10&lt;=E10, 100, IF(D10&gt;=F10, IF(D10=F10, 80, 0), 100 - ((D10-E10)/(F10-E10) * 20))))</f>
        <v>0</v>
      </c>
      <c r="H10" s="121" t="str">
        <f aca="false">IF(ISBLANK(D10), "isi data dulu", IF(D10&lt;=E10, "sesuai target", IF(AND(D10&gt;E10,D10&lt;=F10), "di dalam target", IF(D10&gt;F10, "melebihi batas", ""))))</f>
        <v>melebihi batas</v>
      </c>
      <c r="I10" s="122"/>
      <c r="J10" s="46"/>
      <c r="K10" s="46"/>
      <c r="L10" s="46"/>
      <c r="M10" s="46"/>
      <c r="N10" s="46"/>
      <c r="O10" s="46"/>
    </row>
    <row r="11" customFormat="false" ht="15.75" hidden="false" customHeight="true" outlineLevel="0" collapsed="false">
      <c r="A11" s="111" t="s">
        <v>184</v>
      </c>
      <c r="B11" s="143" t="n">
        <v>4196</v>
      </c>
      <c r="C11" s="143" t="n">
        <v>39420</v>
      </c>
      <c r="D11" s="113" t="n">
        <f aca="false">B11/C11</f>
        <v>0.106443429731101</v>
      </c>
      <c r="E11" s="113" t="n">
        <v>0.02</v>
      </c>
      <c r="F11" s="113" t="n">
        <v>0.03</v>
      </c>
      <c r="G11" s="114" t="n">
        <f aca="false">IF(ISBLANK(D11), 0,IF(D11&lt;=E11, 100, IF(D11&gt;=F11, IF(D11=F11, 80, 0), 100 - ((D11-E11)/(F11-E11) * 20))))</f>
        <v>0</v>
      </c>
      <c r="H11" s="115" t="str">
        <f aca="false">IF(ISBLANK(D11), "isi data dulu", IF(D11&lt;=E11, "sesuai target", IF(AND(D11&gt;E11,D11&lt;=F11), "di dalam target", IF(D11&gt;F11, "melebihi batas", ""))))</f>
        <v>melebihi batas</v>
      </c>
      <c r="I11" s="116"/>
      <c r="J11" s="46"/>
      <c r="K11" s="46"/>
      <c r="L11" s="46"/>
      <c r="M11" s="46"/>
      <c r="N11" s="46"/>
      <c r="O11" s="46"/>
    </row>
    <row r="12" customFormat="false" ht="15.75" hidden="false" customHeight="true" outlineLevel="0" collapsed="false">
      <c r="A12" s="117" t="s">
        <v>186</v>
      </c>
      <c r="B12" s="144" t="n">
        <v>3031</v>
      </c>
      <c r="C12" s="144" t="n">
        <v>34104</v>
      </c>
      <c r="D12" s="119" t="n">
        <f aca="false">B12/C12</f>
        <v>0.0888752052545156</v>
      </c>
      <c r="E12" s="119" t="n">
        <v>0.02</v>
      </c>
      <c r="F12" s="119" t="n">
        <v>0.03</v>
      </c>
      <c r="G12" s="120" t="n">
        <f aca="false">IF(ISBLANK(D12), 0,IF(D12&lt;=E12, 100, IF(D12&gt;=F12, IF(D12=F12, 80, 0), 100 - ((D12-E12)/(F12-E12) * 20))))</f>
        <v>0</v>
      </c>
      <c r="H12" s="121" t="str">
        <f aca="false">IF(ISBLANK(D12), "isi data dulu", IF(D12&lt;=E12, "sesuai target", IF(AND(D12&gt;E12,D12&lt;=F12), "di dalam target", IF(D12&gt;F12, "melebihi batas", ""))))</f>
        <v>melebihi batas</v>
      </c>
      <c r="I12" s="122"/>
      <c r="J12" s="46"/>
      <c r="K12" s="46"/>
      <c r="L12" s="46"/>
      <c r="M12" s="46"/>
      <c r="N12" s="46"/>
      <c r="O12" s="46"/>
    </row>
    <row r="13" customFormat="false" ht="15.75" hidden="false" customHeight="true" outlineLevel="0" collapsed="false">
      <c r="A13" s="111" t="s">
        <v>188</v>
      </c>
      <c r="B13" s="143" t="n">
        <v>7663</v>
      </c>
      <c r="C13" s="143" t="n">
        <v>63900</v>
      </c>
      <c r="D13" s="119" t="n">
        <f aca="false">B13/C13</f>
        <v>0.119921752738654</v>
      </c>
      <c r="E13" s="113" t="n">
        <v>0.02</v>
      </c>
      <c r="F13" s="113" t="n">
        <v>0.03</v>
      </c>
      <c r="G13" s="114" t="n">
        <f aca="false">IF(ISBLANK(D13), 0,IF(D13&lt;=E13, 100, IF(D13&gt;=F13, IF(D13=F13, 80, 0), 100 - ((D13-E13)/(F13-E13) * 20))))</f>
        <v>0</v>
      </c>
      <c r="H13" s="115" t="str">
        <f aca="false">IF(ISBLANK(D13), "isi data dulu", IF(D13&lt;=E13, "sesuai target", IF(AND(D13&gt;E13,D13&lt;=F13), "di dalam target", IF(D13&gt;F13, "melebihi batas", ""))))</f>
        <v>melebihi batas</v>
      </c>
      <c r="I13" s="116"/>
      <c r="J13" s="46"/>
      <c r="K13" s="46"/>
      <c r="L13" s="46"/>
      <c r="M13" s="46"/>
      <c r="N13" s="46"/>
      <c r="O13" s="46"/>
    </row>
    <row r="14" customFormat="false" ht="15.75" hidden="false" customHeight="true" outlineLevel="0" collapsed="false">
      <c r="A14" s="117" t="s">
        <v>189</v>
      </c>
      <c r="B14" s="144" t="n">
        <v>3101</v>
      </c>
      <c r="C14" s="144" t="n">
        <v>36720</v>
      </c>
      <c r="D14" s="119" t="n">
        <f aca="false">B14/C14</f>
        <v>0.0844498910675381</v>
      </c>
      <c r="E14" s="119" t="n">
        <v>0.02</v>
      </c>
      <c r="F14" s="119" t="n">
        <v>0.03</v>
      </c>
      <c r="G14" s="120" t="n">
        <f aca="false">IF(ISBLANK(D14), 0,IF(D14&lt;=E14, 100, IF(D14&gt;=F14, IF(D14=F14, 80, 0), 100 - ((D14-E14)/(F14-E14) * 20))))</f>
        <v>0</v>
      </c>
      <c r="H14" s="121" t="str">
        <f aca="false">IF(ISBLANK(D14), "isi data dulu", IF(D14&lt;=E14, "sesuai target", IF(AND(D14&gt;E14,D14&lt;=F14), "di dalam target", IF(D14&gt;F14, "melebihi batas", ""))))</f>
        <v>melebihi batas</v>
      </c>
      <c r="I14" s="122"/>
      <c r="J14" s="46"/>
      <c r="K14" s="46"/>
      <c r="L14" s="46"/>
      <c r="M14" s="46"/>
      <c r="N14" s="46"/>
      <c r="O14" s="46"/>
    </row>
    <row r="15" customFormat="false" ht="15.75" hidden="false" customHeight="true" outlineLevel="0" collapsed="false">
      <c r="A15" s="111" t="s">
        <v>190</v>
      </c>
      <c r="B15" s="143" t="n">
        <v>7567</v>
      </c>
      <c r="C15" s="143" t="n">
        <v>42804</v>
      </c>
      <c r="D15" s="119" t="n">
        <f aca="false">B15/C15</f>
        <v>0.176782543687506</v>
      </c>
      <c r="E15" s="113" t="n">
        <v>0.02</v>
      </c>
      <c r="F15" s="113" t="n">
        <v>0.03</v>
      </c>
      <c r="G15" s="114" t="n">
        <f aca="false">IF(ISBLANK(D15), 0,IF(D15&lt;=E15, 100, IF(D15&gt;=F15, IF(D15=F15, 80, 0), 100 - ((D15-E15)/(F15-E15) * 20))))</f>
        <v>0</v>
      </c>
      <c r="H15" s="115" t="str">
        <f aca="false">IF(ISBLANK(D15), "isi data dulu", IF(D15&lt;=E15, "sesuai target", IF(AND(D15&gt;E15,D15&lt;=F15), "di dalam target", IF(D15&gt;F15, "melebihi batas", ""))))</f>
        <v>melebihi batas</v>
      </c>
      <c r="I15" s="116"/>
      <c r="J15" s="46"/>
      <c r="K15" s="46"/>
      <c r="L15" s="46"/>
      <c r="M15" s="46"/>
      <c r="N15" s="46"/>
      <c r="O15" s="46"/>
    </row>
    <row r="16" customFormat="false" ht="15.75" hidden="false" customHeight="true" outlineLevel="0" collapsed="false">
      <c r="A16" s="117" t="s">
        <v>191</v>
      </c>
      <c r="B16" s="144"/>
      <c r="C16" s="144"/>
      <c r="D16" s="119"/>
      <c r="E16" s="119" t="n">
        <v>0.02</v>
      </c>
      <c r="F16" s="119" t="n">
        <v>0.03</v>
      </c>
      <c r="G16" s="120" t="n">
        <f aca="false">IF(ISBLANK(D16), 0,IF(D16&lt;=E16, 100, IF(D16&gt;=F16, IF(D16=F16, 80, 0), 100 - ((D16-E16)/(F16-E16) * 20))))</f>
        <v>0</v>
      </c>
      <c r="H16" s="121" t="str">
        <f aca="false">IF(ISBLANK(D16), "isi data dulu", IF(D16&lt;=E16, "sesuai target", IF(AND(D16&gt;E16,D16&lt;=F16), "di dalam target", IF(D16&gt;F16, "melebihi batas", ""))))</f>
        <v>isi data dulu</v>
      </c>
      <c r="I16" s="122"/>
      <c r="J16" s="46"/>
      <c r="K16" s="46"/>
      <c r="L16" s="46"/>
      <c r="M16" s="46"/>
      <c r="N16" s="46"/>
      <c r="O16" s="46"/>
    </row>
    <row r="17" customFormat="false" ht="15.75" hidden="false" customHeight="true" outlineLevel="0" collapsed="false">
      <c r="A17" s="111" t="s">
        <v>192</v>
      </c>
      <c r="B17" s="143"/>
      <c r="C17" s="143"/>
      <c r="D17" s="113"/>
      <c r="E17" s="113" t="n">
        <v>0.02</v>
      </c>
      <c r="F17" s="113" t="n">
        <v>0.03</v>
      </c>
      <c r="G17" s="114" t="n">
        <f aca="false">IF(ISBLANK(D17), 0,IF(D17&lt;=E17, 100, IF(D17&gt;=F17, IF(D17=F17, 80, 0), 100 - ((D17-E17)/(F17-E17) * 20))))</f>
        <v>0</v>
      </c>
      <c r="H17" s="115" t="str">
        <f aca="false">IF(ISBLANK(D17), "isi data dulu", IF(D17&lt;=E17, "sesuai target", IF(AND(D17&gt;E17,D17&lt;=F17), "di dalam target", IF(D17&gt;F17, "melebihi batas", ""))))</f>
        <v>isi data dulu</v>
      </c>
      <c r="I17" s="116"/>
      <c r="J17" s="46"/>
      <c r="K17" s="46"/>
      <c r="L17" s="46"/>
      <c r="M17" s="46"/>
      <c r="N17" s="46"/>
      <c r="O17" s="46"/>
    </row>
    <row r="18" customFormat="false" ht="15.75" hidden="false" customHeight="true" outlineLevel="0" collapsed="false">
      <c r="A18" s="117" t="s">
        <v>193</v>
      </c>
      <c r="B18" s="144"/>
      <c r="C18" s="144"/>
      <c r="D18" s="119"/>
      <c r="E18" s="119" t="n">
        <v>0.02</v>
      </c>
      <c r="F18" s="119" t="n">
        <v>0.03</v>
      </c>
      <c r="G18" s="120" t="n">
        <f aca="false">IF(ISBLANK(D18), 0,IF(D18&lt;=E18, 100, IF(D18&gt;=F18, IF(D18=F18, 80, 0), 100 - ((D18-E18)/(F18-E18) * 20))))</f>
        <v>0</v>
      </c>
      <c r="H18" s="121" t="str">
        <f aca="false">IF(ISBLANK(D18), "isi data dulu", IF(D18&lt;=E18, "sesuai target", IF(AND(D18&gt;E18,D18&lt;=F18), "di dalam target", IF(D18&gt;F18, "melebihi batas", ""))))</f>
        <v>isi data dulu</v>
      </c>
      <c r="I18" s="122"/>
      <c r="J18" s="46"/>
      <c r="K18" s="46"/>
      <c r="L18" s="46"/>
      <c r="M18" s="46"/>
      <c r="N18" s="46"/>
      <c r="O18" s="46"/>
    </row>
    <row r="19" customFormat="false" ht="15.75" hidden="false" customHeight="true" outlineLevel="0" collapsed="false">
      <c r="A19" s="125" t="s">
        <v>176</v>
      </c>
      <c r="B19" s="126" t="n">
        <f aca="false">SUM(B7:B18)</f>
        <v>35837</v>
      </c>
      <c r="C19" s="126" t="n">
        <f aca="false">SUM(C7:C18)</f>
        <v>291414</v>
      </c>
      <c r="D19" s="127" t="n">
        <f aca="false">Table4_5[[#This Row],[Total downtime]]/Table4_5[[#This Row],[Total Operasional]]</f>
        <v>0.122976246851558</v>
      </c>
      <c r="E19" s="127" t="n">
        <v>0.02</v>
      </c>
      <c r="F19" s="127" t="n">
        <v>0.03</v>
      </c>
      <c r="G19" s="128" t="n">
        <f aca="false">IF(ISBLANK(D19), 0,IF(D19&lt;=E19, 100, IF(D19&gt;=F19, IF(D19=F19, 80, 0), 100 - ((D19-E19)/(F19-E19) * 20))))</f>
        <v>0</v>
      </c>
      <c r="H19" s="129" t="str">
        <f aca="false">IF(ISBLANK(D19), "isi data dulu", IF(D19&lt;=E19, "sesuai target", IF(AND(D19&gt;E19,D19&lt;=F19), "di dalam target", IF(D19&gt;F19, "melebihi batas", ""))))</f>
        <v>melebihi batas</v>
      </c>
      <c r="I19" s="130"/>
      <c r="J19" s="46"/>
      <c r="K19" s="46"/>
      <c r="L19" s="46"/>
      <c r="M19" s="46"/>
      <c r="N19" s="46"/>
      <c r="O19" s="46"/>
    </row>
    <row r="20" customFormat="false" ht="15.75" hidden="false" customHeight="true" outlineLevel="0" collapsed="false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</row>
    <row r="21" customFormat="false" ht="15.75" hidden="false" customHeight="true" outlineLevel="0" collapsed="false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</row>
    <row r="22" customFormat="false" ht="15.75" hidden="false" customHeight="true" outlineLevel="0" collapsed="false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</row>
    <row r="23" customFormat="false" ht="15.75" hidden="false" customHeight="true" outlineLevel="0" collapsed="false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</row>
    <row r="24" customFormat="false" ht="15.75" hidden="false" customHeight="true" outlineLevel="0" collapsed="false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</row>
    <row r="25" customFormat="false" ht="15.75" hidden="false" customHeight="true" outlineLevel="0" collapsed="false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</row>
    <row r="26" customFormat="false" ht="15.75" hidden="false" customHeight="true" outlineLevel="0" collapsed="false">
      <c r="A26" s="46"/>
      <c r="B26" s="46"/>
      <c r="C26" s="46"/>
      <c r="D26" s="195"/>
      <c r="E26" s="46"/>
      <c r="F26" s="46"/>
      <c r="G26" s="46"/>
      <c r="H26" s="196"/>
      <c r="I26" s="46"/>
      <c r="J26" s="46"/>
      <c r="K26" s="46"/>
      <c r="L26" s="46"/>
      <c r="M26" s="46"/>
      <c r="N26" s="46"/>
      <c r="O26" s="46"/>
    </row>
    <row r="27" customFormat="false" ht="15.75" hidden="false" customHeight="true" outlineLevel="0" collapsed="false">
      <c r="C27" s="194"/>
    </row>
    <row r="28" customFormat="false" ht="15.75" hidden="false" customHeight="true" outlineLevel="0" collapsed="false">
      <c r="C28" s="194"/>
    </row>
    <row r="29" customFormat="false" ht="15.75" hidden="false" customHeight="true" outlineLevel="0" collapsed="false">
      <c r="C29" s="194"/>
    </row>
    <row r="30" customFormat="false" ht="15.75" hidden="false" customHeight="true" outlineLevel="0" collapsed="false">
      <c r="C30" s="194"/>
    </row>
    <row r="31" customFormat="false" ht="15.75" hidden="false" customHeight="true" outlineLevel="0" collapsed="false">
      <c r="C31" s="194"/>
    </row>
    <row r="32" customFormat="false" ht="15.75" hidden="false" customHeight="true" outlineLevel="0" collapsed="false">
      <c r="C32" s="194"/>
    </row>
    <row r="33" customFormat="false" ht="15.75" hidden="false" customHeight="true" outlineLevel="0" collapsed="false">
      <c r="C33" s="194"/>
    </row>
    <row r="34" customFormat="false" ht="15.75" hidden="false" customHeight="true" outlineLevel="0" collapsed="false">
      <c r="C34" s="194"/>
    </row>
    <row r="35" customFormat="false" ht="15.75" hidden="false" customHeight="true" outlineLevel="0" collapsed="false">
      <c r="C35" s="194"/>
    </row>
    <row r="36" customFormat="false" ht="15.75" hidden="false" customHeight="true" outlineLevel="0" collapsed="false">
      <c r="C36" s="194"/>
    </row>
    <row r="37" customFormat="false" ht="15.75" hidden="false" customHeight="true" outlineLevel="0" collapsed="false">
      <c r="C37" s="194"/>
    </row>
    <row r="38" customFormat="false" ht="15.75" hidden="false" customHeight="true" outlineLevel="0" collapsed="false">
      <c r="C38" s="194"/>
    </row>
    <row r="39" customFormat="false" ht="15.75" hidden="false" customHeight="true" outlineLevel="0" collapsed="false">
      <c r="C39" s="194"/>
      <c r="D39" s="131"/>
    </row>
    <row r="40" customFormat="false" ht="15.75" hidden="false" customHeight="true" outlineLevel="0" collapsed="false">
      <c r="C40" s="194"/>
    </row>
    <row r="41" customFormat="false" ht="15.75" hidden="false" customHeight="true" outlineLevel="0" collapsed="false">
      <c r="C41" s="194"/>
    </row>
    <row r="42" customFormat="false" ht="15.75" hidden="false" customHeight="true" outlineLevel="0" collapsed="false">
      <c r="C42" s="194"/>
    </row>
    <row r="43" customFormat="false" ht="15.75" hidden="false" customHeight="true" outlineLevel="0" collapsed="false">
      <c r="C43" s="194"/>
    </row>
    <row r="44" customFormat="false" ht="15.75" hidden="false" customHeight="true" outlineLevel="0" collapsed="false">
      <c r="C44" s="194"/>
    </row>
    <row r="45" customFormat="false" ht="15.75" hidden="false" customHeight="true" outlineLevel="0" collapsed="false">
      <c r="C45" s="194"/>
    </row>
    <row r="46" customFormat="false" ht="15.75" hidden="false" customHeight="true" outlineLevel="0" collapsed="false">
      <c r="C46" s="194"/>
    </row>
    <row r="47" customFormat="false" ht="15.75" hidden="false" customHeight="true" outlineLevel="0" collapsed="false">
      <c r="C47" s="194"/>
    </row>
    <row r="48" customFormat="false" ht="15.75" hidden="false" customHeight="true" outlineLevel="0" collapsed="false">
      <c r="C48" s="194"/>
    </row>
    <row r="49" customFormat="false" ht="12.75" hidden="false" customHeight="false" outlineLevel="0" collapsed="false">
      <c r="C49" s="194"/>
    </row>
    <row r="50" customFormat="false" ht="12.75" hidden="false" customHeight="false" outlineLevel="0" collapsed="false">
      <c r="C50" s="194"/>
    </row>
    <row r="51" customFormat="false" ht="12.75" hidden="false" customHeight="false" outlineLevel="0" collapsed="false">
      <c r="C51" s="194"/>
    </row>
    <row r="52" customFormat="false" ht="12.75" hidden="false" customHeight="false" outlineLevel="0" collapsed="false">
      <c r="C52" s="194"/>
    </row>
    <row r="53" customFormat="false" ht="12.75" hidden="false" customHeight="false" outlineLevel="0" collapsed="false">
      <c r="C53" s="194"/>
    </row>
    <row r="54" customFormat="false" ht="12.75" hidden="false" customHeight="false" outlineLevel="0" collapsed="false">
      <c r="C54" s="194"/>
    </row>
    <row r="55" customFormat="false" ht="12.75" hidden="false" customHeight="false" outlineLevel="0" collapsed="false">
      <c r="C55" s="194"/>
    </row>
    <row r="56" customFormat="false" ht="12.75" hidden="false" customHeight="false" outlineLevel="0" collapsed="false">
      <c r="C56" s="194"/>
    </row>
    <row r="57" customFormat="false" ht="12.75" hidden="false" customHeight="false" outlineLevel="0" collapsed="false">
      <c r="C57" s="194"/>
    </row>
    <row r="58" customFormat="false" ht="12.75" hidden="false" customHeight="false" outlineLevel="0" collapsed="false">
      <c r="C58" s="194"/>
    </row>
    <row r="59" customFormat="false" ht="12.75" hidden="false" customHeight="false" outlineLevel="0" collapsed="false">
      <c r="C59" s="194"/>
    </row>
    <row r="60" customFormat="false" ht="12.75" hidden="false" customHeight="false" outlineLevel="0" collapsed="false">
      <c r="C60" s="194"/>
    </row>
    <row r="61" customFormat="false" ht="12.75" hidden="false" customHeight="false" outlineLevel="0" collapsed="false">
      <c r="C61" s="194"/>
    </row>
    <row r="62" customFormat="false" ht="12.75" hidden="false" customHeight="false" outlineLevel="0" collapsed="false">
      <c r="C62" s="194"/>
    </row>
    <row r="63" customFormat="false" ht="12.75" hidden="false" customHeight="false" outlineLevel="0" collapsed="false">
      <c r="C63" s="194"/>
    </row>
    <row r="64" customFormat="false" ht="12.75" hidden="false" customHeight="false" outlineLevel="0" collapsed="false">
      <c r="C64" s="194"/>
    </row>
    <row r="65" customFormat="false" ht="12.75" hidden="false" customHeight="false" outlineLevel="0" collapsed="false">
      <c r="C65" s="194"/>
    </row>
    <row r="66" customFormat="false" ht="12.75" hidden="false" customHeight="false" outlineLevel="0" collapsed="false">
      <c r="C66" s="194"/>
    </row>
    <row r="67" customFormat="false" ht="12.75" hidden="false" customHeight="false" outlineLevel="0" collapsed="false">
      <c r="C67" s="194"/>
    </row>
    <row r="68" customFormat="false" ht="12.75" hidden="false" customHeight="false" outlineLevel="0" collapsed="false">
      <c r="C68" s="194"/>
    </row>
    <row r="69" customFormat="false" ht="12.75" hidden="false" customHeight="false" outlineLevel="0" collapsed="false">
      <c r="C69" s="194"/>
    </row>
    <row r="70" customFormat="false" ht="12.75" hidden="false" customHeight="false" outlineLevel="0" collapsed="false">
      <c r="C70" s="194"/>
    </row>
    <row r="71" customFormat="false" ht="12.75" hidden="false" customHeight="false" outlineLevel="0" collapsed="false">
      <c r="C71" s="194"/>
    </row>
    <row r="72" customFormat="false" ht="12.75" hidden="false" customHeight="false" outlineLevel="0" collapsed="false">
      <c r="C72" s="194"/>
    </row>
    <row r="73" customFormat="false" ht="12.75" hidden="false" customHeight="false" outlineLevel="0" collapsed="false">
      <c r="C73" s="194"/>
    </row>
    <row r="74" customFormat="false" ht="12.75" hidden="false" customHeight="false" outlineLevel="0" collapsed="false">
      <c r="C74" s="194"/>
    </row>
    <row r="75" customFormat="false" ht="12.75" hidden="false" customHeight="false" outlineLevel="0" collapsed="false">
      <c r="C75" s="194"/>
    </row>
    <row r="76" customFormat="false" ht="12.75" hidden="false" customHeight="false" outlineLevel="0" collapsed="false">
      <c r="C76" s="194"/>
    </row>
    <row r="77" customFormat="false" ht="12.75" hidden="false" customHeight="false" outlineLevel="0" collapsed="false">
      <c r="C77" s="194"/>
    </row>
    <row r="78" customFormat="false" ht="12.75" hidden="false" customHeight="false" outlineLevel="0" collapsed="false">
      <c r="C78" s="194"/>
    </row>
    <row r="79" customFormat="false" ht="12.75" hidden="false" customHeight="false" outlineLevel="0" collapsed="false">
      <c r="C79" s="194"/>
    </row>
    <row r="80" customFormat="false" ht="12.75" hidden="false" customHeight="false" outlineLevel="0" collapsed="false">
      <c r="C80" s="194"/>
    </row>
    <row r="81" customFormat="false" ht="12.75" hidden="false" customHeight="false" outlineLevel="0" collapsed="false">
      <c r="C81" s="194"/>
    </row>
    <row r="82" customFormat="false" ht="12.75" hidden="false" customHeight="false" outlineLevel="0" collapsed="false">
      <c r="C82" s="194"/>
    </row>
    <row r="83" customFormat="false" ht="12.75" hidden="false" customHeight="false" outlineLevel="0" collapsed="false">
      <c r="C83" s="194"/>
    </row>
    <row r="84" customFormat="false" ht="12.75" hidden="false" customHeight="false" outlineLevel="0" collapsed="false">
      <c r="C84" s="194"/>
    </row>
    <row r="85" customFormat="false" ht="12.75" hidden="false" customHeight="false" outlineLevel="0" collapsed="false">
      <c r="C85" s="194"/>
    </row>
    <row r="86" customFormat="false" ht="12.75" hidden="false" customHeight="false" outlineLevel="0" collapsed="false">
      <c r="C86" s="194"/>
    </row>
    <row r="87" customFormat="false" ht="12.75" hidden="false" customHeight="false" outlineLevel="0" collapsed="false">
      <c r="C87" s="194"/>
    </row>
    <row r="88" customFormat="false" ht="12.75" hidden="false" customHeight="false" outlineLevel="0" collapsed="false">
      <c r="C88" s="194"/>
    </row>
    <row r="89" customFormat="false" ht="12.75" hidden="false" customHeight="false" outlineLevel="0" collapsed="false">
      <c r="C89" s="194"/>
    </row>
    <row r="90" customFormat="false" ht="12.75" hidden="false" customHeight="false" outlineLevel="0" collapsed="false">
      <c r="C90" s="194"/>
    </row>
    <row r="91" customFormat="false" ht="12.75" hidden="false" customHeight="false" outlineLevel="0" collapsed="false">
      <c r="C91" s="194"/>
    </row>
    <row r="92" customFormat="false" ht="12.75" hidden="false" customHeight="false" outlineLevel="0" collapsed="false">
      <c r="C92" s="194"/>
    </row>
    <row r="93" customFormat="false" ht="12.75" hidden="false" customHeight="false" outlineLevel="0" collapsed="false">
      <c r="C93" s="194"/>
    </row>
    <row r="94" customFormat="false" ht="12.75" hidden="false" customHeight="false" outlineLevel="0" collapsed="false">
      <c r="C94" s="194"/>
    </row>
    <row r="95" customFormat="false" ht="12.75" hidden="false" customHeight="false" outlineLevel="0" collapsed="false">
      <c r="C95" s="194"/>
    </row>
    <row r="96" customFormat="false" ht="12.75" hidden="false" customHeight="false" outlineLevel="0" collapsed="false">
      <c r="C96" s="194"/>
    </row>
    <row r="97" customFormat="false" ht="12.75" hidden="false" customHeight="false" outlineLevel="0" collapsed="false">
      <c r="C97" s="194"/>
    </row>
    <row r="98" customFormat="false" ht="12.75" hidden="false" customHeight="false" outlineLevel="0" collapsed="false">
      <c r="C98" s="194"/>
    </row>
    <row r="99" customFormat="false" ht="12.75" hidden="false" customHeight="false" outlineLevel="0" collapsed="false">
      <c r="C99" s="194"/>
    </row>
    <row r="100" customFormat="false" ht="12.75" hidden="false" customHeight="false" outlineLevel="0" collapsed="false">
      <c r="C100" s="194"/>
    </row>
    <row r="101" customFormat="false" ht="12.75" hidden="false" customHeight="false" outlineLevel="0" collapsed="false">
      <c r="C101" s="194"/>
    </row>
    <row r="102" customFormat="false" ht="12.75" hidden="false" customHeight="false" outlineLevel="0" collapsed="false">
      <c r="C102" s="194"/>
    </row>
    <row r="103" customFormat="false" ht="12.75" hidden="false" customHeight="false" outlineLevel="0" collapsed="false">
      <c r="C103" s="194"/>
    </row>
    <row r="104" customFormat="false" ht="12.75" hidden="false" customHeight="false" outlineLevel="0" collapsed="false">
      <c r="C104" s="194"/>
    </row>
    <row r="105" customFormat="false" ht="12.75" hidden="false" customHeight="false" outlineLevel="0" collapsed="false">
      <c r="C105" s="194"/>
    </row>
    <row r="106" customFormat="false" ht="12.75" hidden="false" customHeight="false" outlineLevel="0" collapsed="false">
      <c r="C106" s="194"/>
    </row>
    <row r="107" customFormat="false" ht="12.75" hidden="false" customHeight="false" outlineLevel="0" collapsed="false">
      <c r="C107" s="194"/>
    </row>
    <row r="108" customFormat="false" ht="12.75" hidden="false" customHeight="false" outlineLevel="0" collapsed="false">
      <c r="C108" s="194"/>
    </row>
    <row r="109" customFormat="false" ht="12.75" hidden="false" customHeight="false" outlineLevel="0" collapsed="false">
      <c r="C109" s="194"/>
    </row>
    <row r="110" customFormat="false" ht="12.75" hidden="false" customHeight="false" outlineLevel="0" collapsed="false">
      <c r="C110" s="194"/>
    </row>
    <row r="111" customFormat="false" ht="12.75" hidden="false" customHeight="false" outlineLevel="0" collapsed="false">
      <c r="C111" s="194"/>
    </row>
    <row r="112" customFormat="false" ht="12.75" hidden="false" customHeight="false" outlineLevel="0" collapsed="false">
      <c r="C112" s="194"/>
    </row>
    <row r="113" customFormat="false" ht="12.75" hidden="false" customHeight="false" outlineLevel="0" collapsed="false">
      <c r="C113" s="194"/>
    </row>
    <row r="114" customFormat="false" ht="12.75" hidden="false" customHeight="false" outlineLevel="0" collapsed="false">
      <c r="C114" s="194"/>
    </row>
    <row r="115" customFormat="false" ht="12.75" hidden="false" customHeight="false" outlineLevel="0" collapsed="false">
      <c r="C115" s="194"/>
    </row>
    <row r="116" customFormat="false" ht="12.75" hidden="false" customHeight="false" outlineLevel="0" collapsed="false">
      <c r="C116" s="194"/>
    </row>
    <row r="117" customFormat="false" ht="12.75" hidden="false" customHeight="false" outlineLevel="0" collapsed="false">
      <c r="C117" s="194"/>
    </row>
    <row r="118" customFormat="false" ht="12.75" hidden="false" customHeight="false" outlineLevel="0" collapsed="false">
      <c r="C118" s="194"/>
    </row>
    <row r="119" customFormat="false" ht="12.75" hidden="false" customHeight="false" outlineLevel="0" collapsed="false">
      <c r="C119" s="194"/>
    </row>
    <row r="120" customFormat="false" ht="12.75" hidden="false" customHeight="false" outlineLevel="0" collapsed="false">
      <c r="C120" s="194"/>
    </row>
    <row r="121" customFormat="false" ht="12.75" hidden="false" customHeight="false" outlineLevel="0" collapsed="false">
      <c r="C121" s="194"/>
    </row>
    <row r="122" customFormat="false" ht="12.75" hidden="false" customHeight="false" outlineLevel="0" collapsed="false">
      <c r="C122" s="194"/>
    </row>
    <row r="123" customFormat="false" ht="12.75" hidden="false" customHeight="false" outlineLevel="0" collapsed="false">
      <c r="C123" s="194"/>
    </row>
    <row r="124" customFormat="false" ht="12.75" hidden="false" customHeight="false" outlineLevel="0" collapsed="false">
      <c r="C124" s="194"/>
    </row>
    <row r="125" customFormat="false" ht="12.75" hidden="false" customHeight="false" outlineLevel="0" collapsed="false">
      <c r="C125" s="194"/>
    </row>
    <row r="126" customFormat="false" ht="12.75" hidden="false" customHeight="false" outlineLevel="0" collapsed="false">
      <c r="C126" s="194"/>
    </row>
    <row r="127" customFormat="false" ht="12.75" hidden="false" customHeight="false" outlineLevel="0" collapsed="false">
      <c r="C127" s="194"/>
    </row>
    <row r="128" customFormat="false" ht="12.75" hidden="false" customHeight="false" outlineLevel="0" collapsed="false">
      <c r="C128" s="194"/>
    </row>
    <row r="129" customFormat="false" ht="12.75" hidden="false" customHeight="false" outlineLevel="0" collapsed="false">
      <c r="C129" s="194"/>
    </row>
    <row r="130" customFormat="false" ht="12.75" hidden="false" customHeight="false" outlineLevel="0" collapsed="false">
      <c r="C130" s="194"/>
    </row>
    <row r="131" customFormat="false" ht="12.75" hidden="false" customHeight="false" outlineLevel="0" collapsed="false">
      <c r="C131" s="194"/>
    </row>
    <row r="132" customFormat="false" ht="12.75" hidden="false" customHeight="false" outlineLevel="0" collapsed="false">
      <c r="C132" s="194"/>
    </row>
    <row r="133" customFormat="false" ht="12.75" hidden="false" customHeight="false" outlineLevel="0" collapsed="false">
      <c r="C133" s="194"/>
    </row>
    <row r="134" customFormat="false" ht="12.75" hidden="false" customHeight="false" outlineLevel="0" collapsed="false">
      <c r="C134" s="194"/>
    </row>
    <row r="135" customFormat="false" ht="12.75" hidden="false" customHeight="false" outlineLevel="0" collapsed="false">
      <c r="C135" s="194"/>
    </row>
    <row r="136" customFormat="false" ht="12.75" hidden="false" customHeight="false" outlineLevel="0" collapsed="false">
      <c r="C136" s="194"/>
    </row>
    <row r="137" customFormat="false" ht="12.75" hidden="false" customHeight="false" outlineLevel="0" collapsed="false">
      <c r="C137" s="194"/>
    </row>
    <row r="138" customFormat="false" ht="12.75" hidden="false" customHeight="false" outlineLevel="0" collapsed="false">
      <c r="C138" s="194"/>
    </row>
    <row r="139" customFormat="false" ht="12.75" hidden="false" customHeight="false" outlineLevel="0" collapsed="false">
      <c r="C139" s="194"/>
    </row>
    <row r="140" customFormat="false" ht="12.75" hidden="false" customHeight="false" outlineLevel="0" collapsed="false">
      <c r="C140" s="194"/>
    </row>
    <row r="141" customFormat="false" ht="12.75" hidden="false" customHeight="false" outlineLevel="0" collapsed="false">
      <c r="C141" s="194"/>
    </row>
    <row r="142" customFormat="false" ht="12.75" hidden="false" customHeight="false" outlineLevel="0" collapsed="false">
      <c r="C142" s="194"/>
    </row>
    <row r="143" customFormat="false" ht="12.75" hidden="false" customHeight="false" outlineLevel="0" collapsed="false">
      <c r="C143" s="194"/>
    </row>
    <row r="144" customFormat="false" ht="12.75" hidden="false" customHeight="false" outlineLevel="0" collapsed="false">
      <c r="C144" s="194"/>
    </row>
    <row r="145" customFormat="false" ht="12.75" hidden="false" customHeight="false" outlineLevel="0" collapsed="false">
      <c r="C145" s="194"/>
    </row>
    <row r="146" customFormat="false" ht="12.75" hidden="false" customHeight="false" outlineLevel="0" collapsed="false">
      <c r="C146" s="194"/>
    </row>
    <row r="147" customFormat="false" ht="12.75" hidden="false" customHeight="false" outlineLevel="0" collapsed="false">
      <c r="C147" s="194"/>
    </row>
    <row r="148" customFormat="false" ht="12.75" hidden="false" customHeight="false" outlineLevel="0" collapsed="false">
      <c r="C148" s="194"/>
    </row>
    <row r="149" customFormat="false" ht="12.75" hidden="false" customHeight="false" outlineLevel="0" collapsed="false">
      <c r="C149" s="194"/>
    </row>
    <row r="150" customFormat="false" ht="12.75" hidden="false" customHeight="false" outlineLevel="0" collapsed="false">
      <c r="C150" s="194"/>
    </row>
    <row r="151" customFormat="false" ht="12.75" hidden="false" customHeight="false" outlineLevel="0" collapsed="false">
      <c r="C151" s="194"/>
    </row>
    <row r="152" customFormat="false" ht="12.75" hidden="false" customHeight="false" outlineLevel="0" collapsed="false">
      <c r="C152" s="194"/>
    </row>
    <row r="153" customFormat="false" ht="12.75" hidden="false" customHeight="false" outlineLevel="0" collapsed="false">
      <c r="C153" s="194"/>
    </row>
    <row r="154" customFormat="false" ht="12.75" hidden="false" customHeight="false" outlineLevel="0" collapsed="false">
      <c r="C154" s="194"/>
    </row>
    <row r="155" customFormat="false" ht="12.75" hidden="false" customHeight="false" outlineLevel="0" collapsed="false">
      <c r="C155" s="194"/>
    </row>
    <row r="156" customFormat="false" ht="12.75" hidden="false" customHeight="false" outlineLevel="0" collapsed="false">
      <c r="C156" s="194"/>
    </row>
    <row r="157" customFormat="false" ht="12.75" hidden="false" customHeight="false" outlineLevel="0" collapsed="false">
      <c r="C157" s="194"/>
    </row>
    <row r="158" customFormat="false" ht="12.75" hidden="false" customHeight="false" outlineLevel="0" collapsed="false">
      <c r="C158" s="194"/>
    </row>
    <row r="159" customFormat="false" ht="12.75" hidden="false" customHeight="false" outlineLevel="0" collapsed="false">
      <c r="C159" s="194"/>
    </row>
    <row r="160" customFormat="false" ht="12.75" hidden="false" customHeight="false" outlineLevel="0" collapsed="false">
      <c r="C160" s="194"/>
    </row>
    <row r="161" customFormat="false" ht="12.75" hidden="false" customHeight="false" outlineLevel="0" collapsed="false">
      <c r="C161" s="194"/>
    </row>
    <row r="162" customFormat="false" ht="12.75" hidden="false" customHeight="false" outlineLevel="0" collapsed="false">
      <c r="C162" s="194"/>
    </row>
    <row r="163" customFormat="false" ht="12.75" hidden="false" customHeight="false" outlineLevel="0" collapsed="false">
      <c r="C163" s="194"/>
    </row>
    <row r="164" customFormat="false" ht="12.75" hidden="false" customHeight="false" outlineLevel="0" collapsed="false">
      <c r="C164" s="194"/>
    </row>
    <row r="165" customFormat="false" ht="12.75" hidden="false" customHeight="false" outlineLevel="0" collapsed="false">
      <c r="C165" s="194"/>
    </row>
    <row r="166" customFormat="false" ht="12.75" hidden="false" customHeight="false" outlineLevel="0" collapsed="false">
      <c r="C166" s="194"/>
    </row>
    <row r="167" customFormat="false" ht="12.75" hidden="false" customHeight="false" outlineLevel="0" collapsed="false">
      <c r="C167" s="194"/>
    </row>
    <row r="168" customFormat="false" ht="12.75" hidden="false" customHeight="false" outlineLevel="0" collapsed="false">
      <c r="C168" s="194"/>
    </row>
    <row r="169" customFormat="false" ht="12.75" hidden="false" customHeight="false" outlineLevel="0" collapsed="false">
      <c r="C169" s="194"/>
    </row>
    <row r="170" customFormat="false" ht="12.75" hidden="false" customHeight="false" outlineLevel="0" collapsed="false">
      <c r="C170" s="194"/>
    </row>
    <row r="171" customFormat="false" ht="12.75" hidden="false" customHeight="false" outlineLevel="0" collapsed="false">
      <c r="C171" s="194"/>
    </row>
    <row r="172" customFormat="false" ht="12.75" hidden="false" customHeight="false" outlineLevel="0" collapsed="false">
      <c r="C172" s="194"/>
    </row>
    <row r="173" customFormat="false" ht="12.75" hidden="false" customHeight="false" outlineLevel="0" collapsed="false">
      <c r="C173" s="194"/>
    </row>
    <row r="174" customFormat="false" ht="12.75" hidden="false" customHeight="false" outlineLevel="0" collapsed="false">
      <c r="C174" s="194"/>
    </row>
    <row r="175" customFormat="false" ht="12.75" hidden="false" customHeight="false" outlineLevel="0" collapsed="false">
      <c r="C175" s="194"/>
    </row>
    <row r="176" customFormat="false" ht="12.75" hidden="false" customHeight="false" outlineLevel="0" collapsed="false">
      <c r="C176" s="194"/>
    </row>
    <row r="177" customFormat="false" ht="12.75" hidden="false" customHeight="false" outlineLevel="0" collapsed="false">
      <c r="C177" s="194"/>
    </row>
    <row r="178" customFormat="false" ht="12.75" hidden="false" customHeight="false" outlineLevel="0" collapsed="false">
      <c r="C178" s="194"/>
    </row>
    <row r="179" customFormat="false" ht="12.75" hidden="false" customHeight="false" outlineLevel="0" collapsed="false">
      <c r="C179" s="194"/>
    </row>
    <row r="180" customFormat="false" ht="12.75" hidden="false" customHeight="false" outlineLevel="0" collapsed="false">
      <c r="C180" s="194"/>
    </row>
    <row r="181" customFormat="false" ht="12.75" hidden="false" customHeight="false" outlineLevel="0" collapsed="false">
      <c r="C181" s="194"/>
    </row>
    <row r="182" customFormat="false" ht="12.75" hidden="false" customHeight="false" outlineLevel="0" collapsed="false">
      <c r="C182" s="194"/>
    </row>
    <row r="183" customFormat="false" ht="12.75" hidden="false" customHeight="false" outlineLevel="0" collapsed="false">
      <c r="C183" s="194"/>
    </row>
    <row r="184" customFormat="false" ht="12.75" hidden="false" customHeight="false" outlineLevel="0" collapsed="false">
      <c r="C184" s="194"/>
    </row>
    <row r="185" customFormat="false" ht="12.75" hidden="false" customHeight="false" outlineLevel="0" collapsed="false">
      <c r="C185" s="194"/>
    </row>
    <row r="186" customFormat="false" ht="12.75" hidden="false" customHeight="false" outlineLevel="0" collapsed="false">
      <c r="C186" s="194"/>
    </row>
    <row r="187" customFormat="false" ht="12.75" hidden="false" customHeight="false" outlineLevel="0" collapsed="false">
      <c r="C187" s="194"/>
    </row>
    <row r="188" customFormat="false" ht="12.75" hidden="false" customHeight="false" outlineLevel="0" collapsed="false">
      <c r="C188" s="194"/>
    </row>
    <row r="189" customFormat="false" ht="12.75" hidden="false" customHeight="false" outlineLevel="0" collapsed="false">
      <c r="C189" s="194"/>
    </row>
    <row r="190" customFormat="false" ht="12.75" hidden="false" customHeight="false" outlineLevel="0" collapsed="false">
      <c r="C190" s="194"/>
    </row>
    <row r="191" customFormat="false" ht="12.75" hidden="false" customHeight="false" outlineLevel="0" collapsed="false">
      <c r="C191" s="194"/>
    </row>
    <row r="192" customFormat="false" ht="12.75" hidden="false" customHeight="false" outlineLevel="0" collapsed="false">
      <c r="C192" s="194"/>
    </row>
    <row r="193" customFormat="false" ht="12.75" hidden="false" customHeight="false" outlineLevel="0" collapsed="false">
      <c r="C193" s="194"/>
    </row>
    <row r="194" customFormat="false" ht="12.75" hidden="false" customHeight="false" outlineLevel="0" collapsed="false">
      <c r="C194" s="194"/>
    </row>
    <row r="195" customFormat="false" ht="12.75" hidden="false" customHeight="false" outlineLevel="0" collapsed="false">
      <c r="C195" s="194"/>
    </row>
    <row r="196" customFormat="false" ht="12.75" hidden="false" customHeight="false" outlineLevel="0" collapsed="false">
      <c r="C196" s="194"/>
    </row>
    <row r="197" customFormat="false" ht="12.75" hidden="false" customHeight="false" outlineLevel="0" collapsed="false">
      <c r="C197" s="194"/>
    </row>
    <row r="198" customFormat="false" ht="12.75" hidden="false" customHeight="false" outlineLevel="0" collapsed="false">
      <c r="C198" s="194"/>
    </row>
    <row r="199" customFormat="false" ht="12.75" hidden="false" customHeight="false" outlineLevel="0" collapsed="false">
      <c r="C199" s="194"/>
    </row>
    <row r="200" customFormat="false" ht="12.75" hidden="false" customHeight="false" outlineLevel="0" collapsed="false">
      <c r="C200" s="194"/>
    </row>
    <row r="201" customFormat="false" ht="12.75" hidden="false" customHeight="false" outlineLevel="0" collapsed="false">
      <c r="C201" s="194"/>
    </row>
    <row r="202" customFormat="false" ht="12.75" hidden="false" customHeight="false" outlineLevel="0" collapsed="false">
      <c r="C202" s="194"/>
    </row>
    <row r="203" customFormat="false" ht="12.75" hidden="false" customHeight="false" outlineLevel="0" collapsed="false">
      <c r="C203" s="194"/>
    </row>
    <row r="204" customFormat="false" ht="12.75" hidden="false" customHeight="false" outlineLevel="0" collapsed="false">
      <c r="C204" s="194"/>
    </row>
    <row r="205" customFormat="false" ht="12.75" hidden="false" customHeight="false" outlineLevel="0" collapsed="false">
      <c r="C205" s="194"/>
    </row>
    <row r="206" customFormat="false" ht="12.75" hidden="false" customHeight="false" outlineLevel="0" collapsed="false">
      <c r="C206" s="194"/>
    </row>
    <row r="207" customFormat="false" ht="12.75" hidden="false" customHeight="false" outlineLevel="0" collapsed="false">
      <c r="C207" s="194"/>
    </row>
    <row r="208" customFormat="false" ht="12.75" hidden="false" customHeight="false" outlineLevel="0" collapsed="false">
      <c r="C208" s="194"/>
    </row>
    <row r="209" customFormat="false" ht="12.75" hidden="false" customHeight="false" outlineLevel="0" collapsed="false">
      <c r="C209" s="194"/>
    </row>
    <row r="210" customFormat="false" ht="12.75" hidden="false" customHeight="false" outlineLevel="0" collapsed="false">
      <c r="C210" s="194"/>
    </row>
    <row r="211" customFormat="false" ht="12.75" hidden="false" customHeight="false" outlineLevel="0" collapsed="false">
      <c r="C211" s="194"/>
    </row>
    <row r="212" customFormat="false" ht="12.75" hidden="false" customHeight="false" outlineLevel="0" collapsed="false">
      <c r="C212" s="194"/>
    </row>
    <row r="213" customFormat="false" ht="12.75" hidden="false" customHeight="false" outlineLevel="0" collapsed="false">
      <c r="C213" s="194"/>
    </row>
    <row r="214" customFormat="false" ht="12.75" hidden="false" customHeight="false" outlineLevel="0" collapsed="false">
      <c r="C214" s="194"/>
    </row>
    <row r="215" customFormat="false" ht="12.75" hidden="false" customHeight="false" outlineLevel="0" collapsed="false">
      <c r="C215" s="194"/>
    </row>
    <row r="216" customFormat="false" ht="12.75" hidden="false" customHeight="false" outlineLevel="0" collapsed="false">
      <c r="C216" s="194"/>
    </row>
    <row r="217" customFormat="false" ht="12.75" hidden="false" customHeight="false" outlineLevel="0" collapsed="false">
      <c r="C217" s="194"/>
    </row>
    <row r="218" customFormat="false" ht="12.75" hidden="false" customHeight="false" outlineLevel="0" collapsed="false">
      <c r="C218" s="194"/>
    </row>
    <row r="219" customFormat="false" ht="12.75" hidden="false" customHeight="false" outlineLevel="0" collapsed="false">
      <c r="C219" s="194"/>
    </row>
    <row r="220" customFormat="false" ht="12.75" hidden="false" customHeight="false" outlineLevel="0" collapsed="false">
      <c r="C220" s="194"/>
    </row>
    <row r="221" customFormat="false" ht="12.75" hidden="false" customHeight="false" outlineLevel="0" collapsed="false">
      <c r="C221" s="194"/>
    </row>
    <row r="222" customFormat="false" ht="12.75" hidden="false" customHeight="false" outlineLevel="0" collapsed="false">
      <c r="C222" s="194"/>
    </row>
    <row r="223" customFormat="false" ht="12.75" hidden="false" customHeight="false" outlineLevel="0" collapsed="false">
      <c r="C223" s="194"/>
    </row>
    <row r="224" customFormat="false" ht="12.75" hidden="false" customHeight="false" outlineLevel="0" collapsed="false">
      <c r="C224" s="194"/>
    </row>
    <row r="225" customFormat="false" ht="12.75" hidden="false" customHeight="false" outlineLevel="0" collapsed="false">
      <c r="C225" s="194"/>
    </row>
    <row r="226" customFormat="false" ht="12.75" hidden="false" customHeight="false" outlineLevel="0" collapsed="false">
      <c r="C226" s="194"/>
    </row>
    <row r="227" customFormat="false" ht="12.75" hidden="false" customHeight="false" outlineLevel="0" collapsed="false">
      <c r="C227" s="194"/>
    </row>
    <row r="228" customFormat="false" ht="12.75" hidden="false" customHeight="false" outlineLevel="0" collapsed="false">
      <c r="C228" s="194"/>
    </row>
    <row r="229" customFormat="false" ht="12.75" hidden="false" customHeight="false" outlineLevel="0" collapsed="false">
      <c r="C229" s="194"/>
    </row>
    <row r="230" customFormat="false" ht="12.75" hidden="false" customHeight="false" outlineLevel="0" collapsed="false">
      <c r="C230" s="194"/>
    </row>
    <row r="231" customFormat="false" ht="12.75" hidden="false" customHeight="false" outlineLevel="0" collapsed="false">
      <c r="C231" s="194"/>
    </row>
    <row r="232" customFormat="false" ht="12.75" hidden="false" customHeight="false" outlineLevel="0" collapsed="false">
      <c r="C232" s="194"/>
    </row>
    <row r="233" customFormat="false" ht="12.75" hidden="false" customHeight="false" outlineLevel="0" collapsed="false">
      <c r="C233" s="194"/>
    </row>
    <row r="234" customFormat="false" ht="12.75" hidden="false" customHeight="false" outlineLevel="0" collapsed="false">
      <c r="C234" s="194"/>
    </row>
    <row r="235" customFormat="false" ht="12.75" hidden="false" customHeight="false" outlineLevel="0" collapsed="false">
      <c r="C235" s="194"/>
    </row>
    <row r="236" customFormat="false" ht="12.75" hidden="false" customHeight="false" outlineLevel="0" collapsed="false">
      <c r="C236" s="194"/>
    </row>
    <row r="237" customFormat="false" ht="12.75" hidden="false" customHeight="false" outlineLevel="0" collapsed="false">
      <c r="C237" s="194"/>
    </row>
    <row r="238" customFormat="false" ht="12.75" hidden="false" customHeight="false" outlineLevel="0" collapsed="false">
      <c r="C238" s="194"/>
    </row>
    <row r="239" customFormat="false" ht="12.75" hidden="false" customHeight="false" outlineLevel="0" collapsed="false">
      <c r="C239" s="194"/>
    </row>
    <row r="240" customFormat="false" ht="12.75" hidden="false" customHeight="false" outlineLevel="0" collapsed="false">
      <c r="C240" s="194"/>
    </row>
    <row r="241" customFormat="false" ht="12.75" hidden="false" customHeight="false" outlineLevel="0" collapsed="false">
      <c r="C241" s="194"/>
    </row>
    <row r="242" customFormat="false" ht="12.75" hidden="false" customHeight="false" outlineLevel="0" collapsed="false">
      <c r="C242" s="194"/>
    </row>
    <row r="243" customFormat="false" ht="12.75" hidden="false" customHeight="false" outlineLevel="0" collapsed="false">
      <c r="C243" s="194"/>
    </row>
    <row r="244" customFormat="false" ht="12.75" hidden="false" customHeight="false" outlineLevel="0" collapsed="false">
      <c r="C244" s="194"/>
    </row>
    <row r="245" customFormat="false" ht="12.75" hidden="false" customHeight="false" outlineLevel="0" collapsed="false">
      <c r="C245" s="194"/>
    </row>
    <row r="246" customFormat="false" ht="12.75" hidden="false" customHeight="false" outlineLevel="0" collapsed="false">
      <c r="C246" s="194"/>
    </row>
    <row r="247" customFormat="false" ht="12.75" hidden="false" customHeight="false" outlineLevel="0" collapsed="false">
      <c r="C247" s="194"/>
    </row>
    <row r="248" customFormat="false" ht="12.75" hidden="false" customHeight="false" outlineLevel="0" collapsed="false">
      <c r="C248" s="194"/>
    </row>
    <row r="249" customFormat="false" ht="12.75" hidden="false" customHeight="false" outlineLevel="0" collapsed="false">
      <c r="C249" s="194"/>
    </row>
    <row r="250" customFormat="false" ht="12.75" hidden="false" customHeight="false" outlineLevel="0" collapsed="false">
      <c r="C250" s="194"/>
    </row>
    <row r="251" customFormat="false" ht="12.75" hidden="false" customHeight="false" outlineLevel="0" collapsed="false">
      <c r="C251" s="194"/>
    </row>
    <row r="252" customFormat="false" ht="12.75" hidden="false" customHeight="false" outlineLevel="0" collapsed="false">
      <c r="C252" s="194"/>
    </row>
    <row r="253" customFormat="false" ht="12.75" hidden="false" customHeight="false" outlineLevel="0" collapsed="false">
      <c r="C253" s="194"/>
    </row>
    <row r="254" customFormat="false" ht="12.75" hidden="false" customHeight="false" outlineLevel="0" collapsed="false">
      <c r="C254" s="194"/>
    </row>
    <row r="255" customFormat="false" ht="12.75" hidden="false" customHeight="false" outlineLevel="0" collapsed="false">
      <c r="C255" s="194"/>
    </row>
    <row r="256" customFormat="false" ht="12.75" hidden="false" customHeight="false" outlineLevel="0" collapsed="false">
      <c r="C256" s="194"/>
    </row>
    <row r="257" customFormat="false" ht="12.75" hidden="false" customHeight="false" outlineLevel="0" collapsed="false">
      <c r="C257" s="194"/>
    </row>
    <row r="258" customFormat="false" ht="12.75" hidden="false" customHeight="false" outlineLevel="0" collapsed="false">
      <c r="C258" s="194"/>
    </row>
    <row r="259" customFormat="false" ht="12.75" hidden="false" customHeight="false" outlineLevel="0" collapsed="false">
      <c r="C259" s="194"/>
    </row>
    <row r="260" customFormat="false" ht="12.75" hidden="false" customHeight="false" outlineLevel="0" collapsed="false">
      <c r="C260" s="194"/>
    </row>
    <row r="261" customFormat="false" ht="12.75" hidden="false" customHeight="false" outlineLevel="0" collapsed="false">
      <c r="C261" s="194"/>
    </row>
    <row r="262" customFormat="false" ht="12.75" hidden="false" customHeight="false" outlineLevel="0" collapsed="false">
      <c r="C262" s="194"/>
    </row>
    <row r="263" customFormat="false" ht="12.75" hidden="false" customHeight="false" outlineLevel="0" collapsed="false">
      <c r="C263" s="194"/>
    </row>
    <row r="264" customFormat="false" ht="12.75" hidden="false" customHeight="false" outlineLevel="0" collapsed="false">
      <c r="C264" s="194"/>
    </row>
    <row r="265" customFormat="false" ht="12.75" hidden="false" customHeight="false" outlineLevel="0" collapsed="false">
      <c r="C265" s="194"/>
    </row>
    <row r="266" customFormat="false" ht="12.75" hidden="false" customHeight="false" outlineLevel="0" collapsed="false">
      <c r="C266" s="194"/>
    </row>
    <row r="267" customFormat="false" ht="12.75" hidden="false" customHeight="false" outlineLevel="0" collapsed="false">
      <c r="C267" s="194"/>
    </row>
    <row r="268" customFormat="false" ht="12.75" hidden="false" customHeight="false" outlineLevel="0" collapsed="false">
      <c r="C268" s="194"/>
    </row>
    <row r="269" customFormat="false" ht="12.75" hidden="false" customHeight="false" outlineLevel="0" collapsed="false">
      <c r="C269" s="194"/>
    </row>
    <row r="270" customFormat="false" ht="12.75" hidden="false" customHeight="false" outlineLevel="0" collapsed="false">
      <c r="C270" s="194"/>
    </row>
    <row r="271" customFormat="false" ht="12.75" hidden="false" customHeight="false" outlineLevel="0" collapsed="false">
      <c r="C271" s="194"/>
    </row>
    <row r="272" customFormat="false" ht="12.75" hidden="false" customHeight="false" outlineLevel="0" collapsed="false">
      <c r="C272" s="194"/>
    </row>
    <row r="273" customFormat="false" ht="12.75" hidden="false" customHeight="false" outlineLevel="0" collapsed="false">
      <c r="C273" s="194"/>
    </row>
    <row r="274" customFormat="false" ht="12.75" hidden="false" customHeight="false" outlineLevel="0" collapsed="false">
      <c r="C274" s="194"/>
    </row>
    <row r="275" customFormat="false" ht="12.75" hidden="false" customHeight="false" outlineLevel="0" collapsed="false">
      <c r="C275" s="194"/>
    </row>
    <row r="276" customFormat="false" ht="12.75" hidden="false" customHeight="false" outlineLevel="0" collapsed="false">
      <c r="C276" s="194"/>
    </row>
    <row r="277" customFormat="false" ht="12.75" hidden="false" customHeight="false" outlineLevel="0" collapsed="false">
      <c r="C277" s="194"/>
    </row>
    <row r="278" customFormat="false" ht="12.75" hidden="false" customHeight="false" outlineLevel="0" collapsed="false">
      <c r="C278" s="194"/>
    </row>
    <row r="279" customFormat="false" ht="12.75" hidden="false" customHeight="false" outlineLevel="0" collapsed="false">
      <c r="C279" s="194"/>
    </row>
    <row r="280" customFormat="false" ht="12.75" hidden="false" customHeight="false" outlineLevel="0" collapsed="false">
      <c r="C280" s="194"/>
    </row>
    <row r="281" customFormat="false" ht="12.75" hidden="false" customHeight="false" outlineLevel="0" collapsed="false">
      <c r="C281" s="194"/>
    </row>
    <row r="282" customFormat="false" ht="12.75" hidden="false" customHeight="false" outlineLevel="0" collapsed="false">
      <c r="C282" s="194"/>
    </row>
    <row r="283" customFormat="false" ht="12.75" hidden="false" customHeight="false" outlineLevel="0" collapsed="false">
      <c r="C283" s="194"/>
    </row>
    <row r="284" customFormat="false" ht="12.75" hidden="false" customHeight="false" outlineLevel="0" collapsed="false">
      <c r="C284" s="194"/>
    </row>
    <row r="285" customFormat="false" ht="12.75" hidden="false" customHeight="false" outlineLevel="0" collapsed="false">
      <c r="C285" s="194"/>
    </row>
    <row r="286" customFormat="false" ht="12.75" hidden="false" customHeight="false" outlineLevel="0" collapsed="false">
      <c r="C286" s="194"/>
    </row>
    <row r="287" customFormat="false" ht="12.75" hidden="false" customHeight="false" outlineLevel="0" collapsed="false">
      <c r="C287" s="194"/>
    </row>
    <row r="288" customFormat="false" ht="12.75" hidden="false" customHeight="false" outlineLevel="0" collapsed="false">
      <c r="C288" s="194"/>
    </row>
    <row r="289" customFormat="false" ht="12.75" hidden="false" customHeight="false" outlineLevel="0" collapsed="false">
      <c r="C289" s="194"/>
    </row>
    <row r="290" customFormat="false" ht="12.75" hidden="false" customHeight="false" outlineLevel="0" collapsed="false">
      <c r="C290" s="194"/>
    </row>
    <row r="291" customFormat="false" ht="12.75" hidden="false" customHeight="false" outlineLevel="0" collapsed="false">
      <c r="C291" s="194"/>
    </row>
    <row r="292" customFormat="false" ht="12.75" hidden="false" customHeight="false" outlineLevel="0" collapsed="false">
      <c r="C292" s="194"/>
    </row>
    <row r="293" customFormat="false" ht="12.75" hidden="false" customHeight="false" outlineLevel="0" collapsed="false">
      <c r="C293" s="194"/>
    </row>
    <row r="294" customFormat="false" ht="12.75" hidden="false" customHeight="false" outlineLevel="0" collapsed="false">
      <c r="C294" s="194"/>
    </row>
    <row r="295" customFormat="false" ht="12.75" hidden="false" customHeight="false" outlineLevel="0" collapsed="false">
      <c r="C295" s="194"/>
    </row>
    <row r="296" customFormat="false" ht="12.75" hidden="false" customHeight="false" outlineLevel="0" collapsed="false">
      <c r="C296" s="194"/>
    </row>
    <row r="297" customFormat="false" ht="12.75" hidden="false" customHeight="false" outlineLevel="0" collapsed="false">
      <c r="C297" s="194"/>
    </row>
    <row r="298" customFormat="false" ht="12.75" hidden="false" customHeight="false" outlineLevel="0" collapsed="false">
      <c r="C298" s="194"/>
    </row>
    <row r="299" customFormat="false" ht="12.75" hidden="false" customHeight="false" outlineLevel="0" collapsed="false">
      <c r="C299" s="194"/>
    </row>
    <row r="300" customFormat="false" ht="12.75" hidden="false" customHeight="false" outlineLevel="0" collapsed="false">
      <c r="C300" s="194"/>
    </row>
    <row r="301" customFormat="false" ht="12.75" hidden="false" customHeight="false" outlineLevel="0" collapsed="false">
      <c r="C301" s="194"/>
    </row>
    <row r="302" customFormat="false" ht="12.75" hidden="false" customHeight="false" outlineLevel="0" collapsed="false">
      <c r="C302" s="194"/>
    </row>
    <row r="303" customFormat="false" ht="12.75" hidden="false" customHeight="false" outlineLevel="0" collapsed="false">
      <c r="C303" s="194"/>
    </row>
    <row r="304" customFormat="false" ht="12.75" hidden="false" customHeight="false" outlineLevel="0" collapsed="false">
      <c r="C304" s="194"/>
    </row>
    <row r="305" customFormat="false" ht="12.75" hidden="false" customHeight="false" outlineLevel="0" collapsed="false">
      <c r="C305" s="194"/>
    </row>
    <row r="306" customFormat="false" ht="12.75" hidden="false" customHeight="false" outlineLevel="0" collapsed="false">
      <c r="C306" s="194"/>
    </row>
    <row r="307" customFormat="false" ht="12.75" hidden="false" customHeight="false" outlineLevel="0" collapsed="false">
      <c r="C307" s="194"/>
    </row>
    <row r="308" customFormat="false" ht="12.75" hidden="false" customHeight="false" outlineLevel="0" collapsed="false">
      <c r="C308" s="194"/>
    </row>
    <row r="309" customFormat="false" ht="12.75" hidden="false" customHeight="false" outlineLevel="0" collapsed="false">
      <c r="C309" s="194"/>
    </row>
    <row r="310" customFormat="false" ht="12.75" hidden="false" customHeight="false" outlineLevel="0" collapsed="false">
      <c r="C310" s="194"/>
    </row>
    <row r="311" customFormat="false" ht="12.75" hidden="false" customHeight="false" outlineLevel="0" collapsed="false">
      <c r="C311" s="194"/>
    </row>
    <row r="312" customFormat="false" ht="12.75" hidden="false" customHeight="false" outlineLevel="0" collapsed="false">
      <c r="C312" s="194"/>
    </row>
    <row r="313" customFormat="false" ht="12.75" hidden="false" customHeight="false" outlineLevel="0" collapsed="false">
      <c r="C313" s="194"/>
    </row>
    <row r="314" customFormat="false" ht="12.75" hidden="false" customHeight="false" outlineLevel="0" collapsed="false">
      <c r="C314" s="194"/>
    </row>
    <row r="315" customFormat="false" ht="12.75" hidden="false" customHeight="false" outlineLevel="0" collapsed="false">
      <c r="C315" s="194"/>
    </row>
    <row r="316" customFormat="false" ht="12.75" hidden="false" customHeight="false" outlineLevel="0" collapsed="false">
      <c r="C316" s="194"/>
    </row>
    <row r="317" customFormat="false" ht="12.75" hidden="false" customHeight="false" outlineLevel="0" collapsed="false">
      <c r="C317" s="194"/>
    </row>
    <row r="318" customFormat="false" ht="12.75" hidden="false" customHeight="false" outlineLevel="0" collapsed="false">
      <c r="C318" s="194"/>
    </row>
    <row r="319" customFormat="false" ht="12.75" hidden="false" customHeight="false" outlineLevel="0" collapsed="false">
      <c r="C319" s="194"/>
    </row>
    <row r="320" customFormat="false" ht="12.75" hidden="false" customHeight="false" outlineLevel="0" collapsed="false">
      <c r="C320" s="194"/>
    </row>
    <row r="321" customFormat="false" ht="12.75" hidden="false" customHeight="false" outlineLevel="0" collapsed="false">
      <c r="C321" s="194"/>
    </row>
    <row r="322" customFormat="false" ht="12.75" hidden="false" customHeight="false" outlineLevel="0" collapsed="false">
      <c r="C322" s="194"/>
    </row>
    <row r="323" customFormat="false" ht="12.75" hidden="false" customHeight="false" outlineLevel="0" collapsed="false">
      <c r="C323" s="194"/>
    </row>
    <row r="324" customFormat="false" ht="12.75" hidden="false" customHeight="false" outlineLevel="0" collapsed="false">
      <c r="C324" s="194"/>
    </row>
    <row r="325" customFormat="false" ht="12.75" hidden="false" customHeight="false" outlineLevel="0" collapsed="false">
      <c r="C325" s="194"/>
    </row>
    <row r="326" customFormat="false" ht="12.75" hidden="false" customHeight="false" outlineLevel="0" collapsed="false">
      <c r="C326" s="194"/>
    </row>
    <row r="327" customFormat="false" ht="12.75" hidden="false" customHeight="false" outlineLevel="0" collapsed="false">
      <c r="C327" s="194"/>
    </row>
    <row r="328" customFormat="false" ht="12.75" hidden="false" customHeight="false" outlineLevel="0" collapsed="false">
      <c r="C328" s="194"/>
    </row>
    <row r="329" customFormat="false" ht="12.75" hidden="false" customHeight="false" outlineLevel="0" collapsed="false">
      <c r="C329" s="194"/>
    </row>
    <row r="330" customFormat="false" ht="12.75" hidden="false" customHeight="false" outlineLevel="0" collapsed="false">
      <c r="C330" s="194"/>
    </row>
    <row r="331" customFormat="false" ht="12.75" hidden="false" customHeight="false" outlineLevel="0" collapsed="false">
      <c r="C331" s="194"/>
    </row>
    <row r="332" customFormat="false" ht="12.75" hidden="false" customHeight="false" outlineLevel="0" collapsed="false">
      <c r="C332" s="194"/>
    </row>
    <row r="333" customFormat="false" ht="12.75" hidden="false" customHeight="false" outlineLevel="0" collapsed="false">
      <c r="C333" s="194"/>
    </row>
    <row r="334" customFormat="false" ht="12.75" hidden="false" customHeight="false" outlineLevel="0" collapsed="false">
      <c r="C334" s="194"/>
    </row>
    <row r="335" customFormat="false" ht="12.75" hidden="false" customHeight="false" outlineLevel="0" collapsed="false">
      <c r="C335" s="194"/>
    </row>
    <row r="336" customFormat="false" ht="12.75" hidden="false" customHeight="false" outlineLevel="0" collapsed="false">
      <c r="C336" s="194"/>
    </row>
    <row r="337" customFormat="false" ht="12.75" hidden="false" customHeight="false" outlineLevel="0" collapsed="false">
      <c r="C337" s="194"/>
    </row>
    <row r="338" customFormat="false" ht="12.75" hidden="false" customHeight="false" outlineLevel="0" collapsed="false">
      <c r="C338" s="194"/>
    </row>
    <row r="339" customFormat="false" ht="12.75" hidden="false" customHeight="false" outlineLevel="0" collapsed="false">
      <c r="C339" s="194"/>
    </row>
    <row r="340" customFormat="false" ht="12.75" hidden="false" customHeight="false" outlineLevel="0" collapsed="false">
      <c r="C340" s="194"/>
    </row>
    <row r="341" customFormat="false" ht="12.75" hidden="false" customHeight="false" outlineLevel="0" collapsed="false">
      <c r="C341" s="194"/>
    </row>
    <row r="342" customFormat="false" ht="12.75" hidden="false" customHeight="false" outlineLevel="0" collapsed="false">
      <c r="C342" s="194"/>
    </row>
    <row r="343" customFormat="false" ht="12.75" hidden="false" customHeight="false" outlineLevel="0" collapsed="false">
      <c r="C343" s="194"/>
    </row>
    <row r="344" customFormat="false" ht="12.75" hidden="false" customHeight="false" outlineLevel="0" collapsed="false">
      <c r="C344" s="194"/>
    </row>
    <row r="345" customFormat="false" ht="12.75" hidden="false" customHeight="false" outlineLevel="0" collapsed="false">
      <c r="C345" s="194"/>
    </row>
    <row r="346" customFormat="false" ht="12.75" hidden="false" customHeight="false" outlineLevel="0" collapsed="false">
      <c r="C346" s="194"/>
    </row>
    <row r="347" customFormat="false" ht="12.75" hidden="false" customHeight="false" outlineLevel="0" collapsed="false">
      <c r="C347" s="194"/>
    </row>
    <row r="348" customFormat="false" ht="12.75" hidden="false" customHeight="false" outlineLevel="0" collapsed="false">
      <c r="C348" s="194"/>
    </row>
    <row r="349" customFormat="false" ht="12.75" hidden="false" customHeight="false" outlineLevel="0" collapsed="false">
      <c r="C349" s="194"/>
    </row>
    <row r="350" customFormat="false" ht="12.75" hidden="false" customHeight="false" outlineLevel="0" collapsed="false">
      <c r="C350" s="194"/>
    </row>
    <row r="351" customFormat="false" ht="12.75" hidden="false" customHeight="false" outlineLevel="0" collapsed="false">
      <c r="C351" s="194"/>
    </row>
    <row r="352" customFormat="false" ht="12.75" hidden="false" customHeight="false" outlineLevel="0" collapsed="false">
      <c r="C352" s="194"/>
    </row>
    <row r="353" customFormat="false" ht="12.75" hidden="false" customHeight="false" outlineLevel="0" collapsed="false">
      <c r="C353" s="194"/>
    </row>
    <row r="354" customFormat="false" ht="12.75" hidden="false" customHeight="false" outlineLevel="0" collapsed="false">
      <c r="C354" s="194"/>
    </row>
    <row r="355" customFormat="false" ht="12.75" hidden="false" customHeight="false" outlineLevel="0" collapsed="false">
      <c r="C355" s="194"/>
    </row>
    <row r="356" customFormat="false" ht="12.75" hidden="false" customHeight="false" outlineLevel="0" collapsed="false">
      <c r="C356" s="194"/>
    </row>
    <row r="357" customFormat="false" ht="12.75" hidden="false" customHeight="false" outlineLevel="0" collapsed="false">
      <c r="C357" s="194"/>
    </row>
    <row r="358" customFormat="false" ht="12.75" hidden="false" customHeight="false" outlineLevel="0" collapsed="false">
      <c r="C358" s="194"/>
    </row>
    <row r="359" customFormat="false" ht="12.75" hidden="false" customHeight="false" outlineLevel="0" collapsed="false">
      <c r="C359" s="194"/>
    </row>
    <row r="360" customFormat="false" ht="12.75" hidden="false" customHeight="false" outlineLevel="0" collapsed="false">
      <c r="C360" s="194"/>
    </row>
    <row r="361" customFormat="false" ht="12.75" hidden="false" customHeight="false" outlineLevel="0" collapsed="false">
      <c r="C361" s="194"/>
    </row>
    <row r="362" customFormat="false" ht="12.75" hidden="false" customHeight="false" outlineLevel="0" collapsed="false">
      <c r="C362" s="194"/>
    </row>
    <row r="363" customFormat="false" ht="12.75" hidden="false" customHeight="false" outlineLevel="0" collapsed="false">
      <c r="C363" s="194"/>
    </row>
    <row r="364" customFormat="false" ht="12.75" hidden="false" customHeight="false" outlineLevel="0" collapsed="false">
      <c r="C364" s="194"/>
    </row>
    <row r="365" customFormat="false" ht="12.75" hidden="false" customHeight="false" outlineLevel="0" collapsed="false">
      <c r="C365" s="194"/>
    </row>
    <row r="366" customFormat="false" ht="12.75" hidden="false" customHeight="false" outlineLevel="0" collapsed="false">
      <c r="C366" s="194"/>
    </row>
    <row r="367" customFormat="false" ht="12.75" hidden="false" customHeight="false" outlineLevel="0" collapsed="false">
      <c r="C367" s="194"/>
    </row>
    <row r="368" customFormat="false" ht="12.75" hidden="false" customHeight="false" outlineLevel="0" collapsed="false">
      <c r="C368" s="194"/>
    </row>
    <row r="369" customFormat="false" ht="12.75" hidden="false" customHeight="false" outlineLevel="0" collapsed="false">
      <c r="C369" s="194"/>
    </row>
    <row r="370" customFormat="false" ht="12.75" hidden="false" customHeight="false" outlineLevel="0" collapsed="false">
      <c r="C370" s="194"/>
    </row>
    <row r="371" customFormat="false" ht="12.75" hidden="false" customHeight="false" outlineLevel="0" collapsed="false">
      <c r="C371" s="194"/>
    </row>
    <row r="372" customFormat="false" ht="12.75" hidden="false" customHeight="false" outlineLevel="0" collapsed="false">
      <c r="C372" s="194"/>
    </row>
    <row r="373" customFormat="false" ht="12.75" hidden="false" customHeight="false" outlineLevel="0" collapsed="false">
      <c r="C373" s="194"/>
    </row>
    <row r="374" customFormat="false" ht="12.75" hidden="false" customHeight="false" outlineLevel="0" collapsed="false">
      <c r="C374" s="194"/>
    </row>
    <row r="375" customFormat="false" ht="12.75" hidden="false" customHeight="false" outlineLevel="0" collapsed="false">
      <c r="C375" s="194"/>
    </row>
    <row r="376" customFormat="false" ht="12.75" hidden="false" customHeight="false" outlineLevel="0" collapsed="false">
      <c r="C376" s="194"/>
    </row>
    <row r="377" customFormat="false" ht="12.75" hidden="false" customHeight="false" outlineLevel="0" collapsed="false">
      <c r="C377" s="194"/>
    </row>
    <row r="378" customFormat="false" ht="12.75" hidden="false" customHeight="false" outlineLevel="0" collapsed="false">
      <c r="C378" s="194"/>
    </row>
    <row r="379" customFormat="false" ht="12.75" hidden="false" customHeight="false" outlineLevel="0" collapsed="false">
      <c r="C379" s="194"/>
    </row>
    <row r="380" customFormat="false" ht="12.75" hidden="false" customHeight="false" outlineLevel="0" collapsed="false">
      <c r="C380" s="194"/>
    </row>
    <row r="381" customFormat="false" ht="12.75" hidden="false" customHeight="false" outlineLevel="0" collapsed="false">
      <c r="C381" s="194"/>
    </row>
    <row r="382" customFormat="false" ht="12.75" hidden="false" customHeight="false" outlineLevel="0" collapsed="false">
      <c r="C382" s="194"/>
    </row>
    <row r="383" customFormat="false" ht="12.75" hidden="false" customHeight="false" outlineLevel="0" collapsed="false">
      <c r="C383" s="194"/>
    </row>
    <row r="384" customFormat="false" ht="12.75" hidden="false" customHeight="false" outlineLevel="0" collapsed="false">
      <c r="C384" s="194"/>
    </row>
    <row r="385" customFormat="false" ht="12.75" hidden="false" customHeight="false" outlineLevel="0" collapsed="false">
      <c r="C385" s="194"/>
    </row>
    <row r="386" customFormat="false" ht="12.75" hidden="false" customHeight="false" outlineLevel="0" collapsed="false">
      <c r="C386" s="194"/>
    </row>
    <row r="387" customFormat="false" ht="12.75" hidden="false" customHeight="false" outlineLevel="0" collapsed="false">
      <c r="C387" s="194"/>
    </row>
    <row r="388" customFormat="false" ht="12.75" hidden="false" customHeight="false" outlineLevel="0" collapsed="false">
      <c r="C388" s="194"/>
    </row>
    <row r="389" customFormat="false" ht="12.75" hidden="false" customHeight="false" outlineLevel="0" collapsed="false">
      <c r="C389" s="194"/>
    </row>
    <row r="390" customFormat="false" ht="12.75" hidden="false" customHeight="false" outlineLevel="0" collapsed="false">
      <c r="C390" s="194"/>
    </row>
    <row r="391" customFormat="false" ht="12.75" hidden="false" customHeight="false" outlineLevel="0" collapsed="false">
      <c r="C391" s="194"/>
    </row>
    <row r="392" customFormat="false" ht="12.75" hidden="false" customHeight="false" outlineLevel="0" collapsed="false">
      <c r="C392" s="194"/>
    </row>
    <row r="393" customFormat="false" ht="12.75" hidden="false" customHeight="false" outlineLevel="0" collapsed="false">
      <c r="C393" s="194"/>
    </row>
    <row r="394" customFormat="false" ht="12.75" hidden="false" customHeight="false" outlineLevel="0" collapsed="false">
      <c r="C394" s="194"/>
    </row>
    <row r="395" customFormat="false" ht="12.75" hidden="false" customHeight="false" outlineLevel="0" collapsed="false">
      <c r="C395" s="194"/>
    </row>
    <row r="396" customFormat="false" ht="12.75" hidden="false" customHeight="false" outlineLevel="0" collapsed="false">
      <c r="C396" s="194"/>
    </row>
    <row r="397" customFormat="false" ht="12.75" hidden="false" customHeight="false" outlineLevel="0" collapsed="false">
      <c r="C397" s="194"/>
    </row>
    <row r="398" customFormat="false" ht="12.75" hidden="false" customHeight="false" outlineLevel="0" collapsed="false">
      <c r="C398" s="194"/>
    </row>
    <row r="399" customFormat="false" ht="12.75" hidden="false" customHeight="false" outlineLevel="0" collapsed="false">
      <c r="C399" s="194"/>
    </row>
    <row r="400" customFormat="false" ht="12.75" hidden="false" customHeight="false" outlineLevel="0" collapsed="false">
      <c r="C400" s="194"/>
    </row>
    <row r="401" customFormat="false" ht="12.75" hidden="false" customHeight="false" outlineLevel="0" collapsed="false">
      <c r="C401" s="194"/>
    </row>
    <row r="402" customFormat="false" ht="12.75" hidden="false" customHeight="false" outlineLevel="0" collapsed="false">
      <c r="C402" s="194"/>
    </row>
    <row r="403" customFormat="false" ht="12.75" hidden="false" customHeight="false" outlineLevel="0" collapsed="false">
      <c r="C403" s="194"/>
    </row>
    <row r="404" customFormat="false" ht="12.75" hidden="false" customHeight="false" outlineLevel="0" collapsed="false">
      <c r="C404" s="194"/>
    </row>
    <row r="405" customFormat="false" ht="12.75" hidden="false" customHeight="false" outlineLevel="0" collapsed="false">
      <c r="C405" s="194"/>
    </row>
    <row r="406" customFormat="false" ht="12.75" hidden="false" customHeight="false" outlineLevel="0" collapsed="false">
      <c r="C406" s="194"/>
    </row>
    <row r="407" customFormat="false" ht="12.75" hidden="false" customHeight="false" outlineLevel="0" collapsed="false">
      <c r="C407" s="194"/>
    </row>
    <row r="408" customFormat="false" ht="12.75" hidden="false" customHeight="false" outlineLevel="0" collapsed="false">
      <c r="C408" s="194"/>
    </row>
    <row r="409" customFormat="false" ht="12.75" hidden="false" customHeight="false" outlineLevel="0" collapsed="false">
      <c r="C409" s="194"/>
    </row>
    <row r="410" customFormat="false" ht="12.75" hidden="false" customHeight="false" outlineLevel="0" collapsed="false">
      <c r="C410" s="194"/>
    </row>
    <row r="411" customFormat="false" ht="12.75" hidden="false" customHeight="false" outlineLevel="0" collapsed="false">
      <c r="C411" s="194"/>
    </row>
    <row r="412" customFormat="false" ht="12.75" hidden="false" customHeight="false" outlineLevel="0" collapsed="false">
      <c r="C412" s="194"/>
    </row>
    <row r="413" customFormat="false" ht="12.75" hidden="false" customHeight="false" outlineLevel="0" collapsed="false">
      <c r="C413" s="194"/>
    </row>
    <row r="414" customFormat="false" ht="12.75" hidden="false" customHeight="false" outlineLevel="0" collapsed="false">
      <c r="C414" s="194"/>
    </row>
    <row r="415" customFormat="false" ht="12.75" hidden="false" customHeight="false" outlineLevel="0" collapsed="false">
      <c r="C415" s="194"/>
    </row>
    <row r="416" customFormat="false" ht="12.75" hidden="false" customHeight="false" outlineLevel="0" collapsed="false">
      <c r="C416" s="194"/>
    </row>
    <row r="417" customFormat="false" ht="12.75" hidden="false" customHeight="false" outlineLevel="0" collapsed="false">
      <c r="C417" s="194"/>
    </row>
    <row r="418" customFormat="false" ht="12.75" hidden="false" customHeight="false" outlineLevel="0" collapsed="false">
      <c r="C418" s="194"/>
    </row>
    <row r="419" customFormat="false" ht="12.75" hidden="false" customHeight="false" outlineLevel="0" collapsed="false">
      <c r="C419" s="194"/>
    </row>
    <row r="420" customFormat="false" ht="12.75" hidden="false" customHeight="false" outlineLevel="0" collapsed="false">
      <c r="C420" s="194"/>
    </row>
    <row r="421" customFormat="false" ht="12.75" hidden="false" customHeight="false" outlineLevel="0" collapsed="false">
      <c r="C421" s="194"/>
    </row>
    <row r="422" customFormat="false" ht="12.75" hidden="false" customHeight="false" outlineLevel="0" collapsed="false">
      <c r="C422" s="194"/>
    </row>
    <row r="423" customFormat="false" ht="12.75" hidden="false" customHeight="false" outlineLevel="0" collapsed="false">
      <c r="C423" s="194"/>
    </row>
    <row r="424" customFormat="false" ht="12.75" hidden="false" customHeight="false" outlineLevel="0" collapsed="false">
      <c r="C424" s="194"/>
    </row>
    <row r="425" customFormat="false" ht="12.75" hidden="false" customHeight="false" outlineLevel="0" collapsed="false">
      <c r="C425" s="194"/>
    </row>
    <row r="426" customFormat="false" ht="12.75" hidden="false" customHeight="false" outlineLevel="0" collapsed="false">
      <c r="C426" s="194"/>
    </row>
    <row r="427" customFormat="false" ht="12.75" hidden="false" customHeight="false" outlineLevel="0" collapsed="false">
      <c r="C427" s="194"/>
    </row>
    <row r="428" customFormat="false" ht="12.75" hidden="false" customHeight="false" outlineLevel="0" collapsed="false">
      <c r="C428" s="194"/>
    </row>
    <row r="429" customFormat="false" ht="12.75" hidden="false" customHeight="false" outlineLevel="0" collapsed="false">
      <c r="C429" s="194"/>
    </row>
    <row r="430" customFormat="false" ht="12.75" hidden="false" customHeight="false" outlineLevel="0" collapsed="false">
      <c r="C430" s="194"/>
    </row>
    <row r="431" customFormat="false" ht="12.75" hidden="false" customHeight="false" outlineLevel="0" collapsed="false">
      <c r="C431" s="194"/>
    </row>
    <row r="432" customFormat="false" ht="12.75" hidden="false" customHeight="false" outlineLevel="0" collapsed="false">
      <c r="C432" s="194"/>
    </row>
    <row r="433" customFormat="false" ht="12.75" hidden="false" customHeight="false" outlineLevel="0" collapsed="false">
      <c r="C433" s="194"/>
    </row>
    <row r="434" customFormat="false" ht="12.75" hidden="false" customHeight="false" outlineLevel="0" collapsed="false">
      <c r="C434" s="194"/>
    </row>
    <row r="435" customFormat="false" ht="12.75" hidden="false" customHeight="false" outlineLevel="0" collapsed="false">
      <c r="C435" s="194"/>
    </row>
    <row r="436" customFormat="false" ht="12.75" hidden="false" customHeight="false" outlineLevel="0" collapsed="false">
      <c r="C436" s="194"/>
    </row>
    <row r="437" customFormat="false" ht="12.75" hidden="false" customHeight="false" outlineLevel="0" collapsed="false">
      <c r="C437" s="194"/>
    </row>
    <row r="438" customFormat="false" ht="12.75" hidden="false" customHeight="false" outlineLevel="0" collapsed="false">
      <c r="C438" s="194"/>
    </row>
    <row r="439" customFormat="false" ht="12.75" hidden="false" customHeight="false" outlineLevel="0" collapsed="false">
      <c r="C439" s="194"/>
    </row>
    <row r="440" customFormat="false" ht="12.75" hidden="false" customHeight="false" outlineLevel="0" collapsed="false">
      <c r="C440" s="194"/>
    </row>
    <row r="441" customFormat="false" ht="12.75" hidden="false" customHeight="false" outlineLevel="0" collapsed="false">
      <c r="C441" s="194"/>
    </row>
    <row r="442" customFormat="false" ht="12.75" hidden="false" customHeight="false" outlineLevel="0" collapsed="false">
      <c r="C442" s="194"/>
    </row>
    <row r="443" customFormat="false" ht="12.75" hidden="false" customHeight="false" outlineLevel="0" collapsed="false">
      <c r="C443" s="194"/>
    </row>
    <row r="444" customFormat="false" ht="12.75" hidden="false" customHeight="false" outlineLevel="0" collapsed="false">
      <c r="C444" s="194"/>
    </row>
    <row r="445" customFormat="false" ht="12.75" hidden="false" customHeight="false" outlineLevel="0" collapsed="false">
      <c r="C445" s="194"/>
    </row>
    <row r="446" customFormat="false" ht="12.75" hidden="false" customHeight="false" outlineLevel="0" collapsed="false">
      <c r="C446" s="194"/>
    </row>
    <row r="447" customFormat="false" ht="12.75" hidden="false" customHeight="false" outlineLevel="0" collapsed="false">
      <c r="C447" s="194"/>
    </row>
    <row r="448" customFormat="false" ht="12.75" hidden="false" customHeight="false" outlineLevel="0" collapsed="false">
      <c r="C448" s="194"/>
    </row>
    <row r="449" customFormat="false" ht="12.75" hidden="false" customHeight="false" outlineLevel="0" collapsed="false">
      <c r="C449" s="194"/>
    </row>
    <row r="450" customFormat="false" ht="12.75" hidden="false" customHeight="false" outlineLevel="0" collapsed="false">
      <c r="C450" s="194"/>
    </row>
    <row r="451" customFormat="false" ht="12.75" hidden="false" customHeight="false" outlineLevel="0" collapsed="false">
      <c r="C451" s="194"/>
    </row>
    <row r="452" customFormat="false" ht="12.75" hidden="false" customHeight="false" outlineLevel="0" collapsed="false">
      <c r="C452" s="194"/>
    </row>
    <row r="453" customFormat="false" ht="12.75" hidden="false" customHeight="false" outlineLevel="0" collapsed="false">
      <c r="C453" s="194"/>
    </row>
    <row r="454" customFormat="false" ht="12.75" hidden="false" customHeight="false" outlineLevel="0" collapsed="false">
      <c r="C454" s="194"/>
    </row>
    <row r="455" customFormat="false" ht="12.75" hidden="false" customHeight="false" outlineLevel="0" collapsed="false">
      <c r="C455" s="194"/>
    </row>
    <row r="456" customFormat="false" ht="12.75" hidden="false" customHeight="false" outlineLevel="0" collapsed="false">
      <c r="C456" s="194"/>
    </row>
    <row r="457" customFormat="false" ht="12.75" hidden="false" customHeight="false" outlineLevel="0" collapsed="false">
      <c r="C457" s="194"/>
    </row>
    <row r="458" customFormat="false" ht="12.75" hidden="false" customHeight="false" outlineLevel="0" collapsed="false">
      <c r="C458" s="194"/>
    </row>
    <row r="459" customFormat="false" ht="12.75" hidden="false" customHeight="false" outlineLevel="0" collapsed="false">
      <c r="C459" s="194"/>
    </row>
    <row r="460" customFormat="false" ht="12.75" hidden="false" customHeight="false" outlineLevel="0" collapsed="false">
      <c r="C460" s="194"/>
    </row>
    <row r="461" customFormat="false" ht="12.75" hidden="false" customHeight="false" outlineLevel="0" collapsed="false">
      <c r="C461" s="194"/>
    </row>
    <row r="462" customFormat="false" ht="12.75" hidden="false" customHeight="false" outlineLevel="0" collapsed="false">
      <c r="C462" s="194"/>
    </row>
    <row r="463" customFormat="false" ht="12.75" hidden="false" customHeight="false" outlineLevel="0" collapsed="false">
      <c r="C463" s="194"/>
    </row>
    <row r="464" customFormat="false" ht="12.75" hidden="false" customHeight="false" outlineLevel="0" collapsed="false">
      <c r="C464" s="194"/>
    </row>
    <row r="465" customFormat="false" ht="12.75" hidden="false" customHeight="false" outlineLevel="0" collapsed="false">
      <c r="C465" s="194"/>
    </row>
    <row r="466" customFormat="false" ht="12.75" hidden="false" customHeight="false" outlineLevel="0" collapsed="false">
      <c r="C466" s="194"/>
    </row>
    <row r="467" customFormat="false" ht="12.75" hidden="false" customHeight="false" outlineLevel="0" collapsed="false">
      <c r="C467" s="194"/>
    </row>
    <row r="468" customFormat="false" ht="12.75" hidden="false" customHeight="false" outlineLevel="0" collapsed="false">
      <c r="C468" s="194"/>
    </row>
    <row r="469" customFormat="false" ht="12.75" hidden="false" customHeight="false" outlineLevel="0" collapsed="false">
      <c r="C469" s="194"/>
    </row>
    <row r="470" customFormat="false" ht="12.75" hidden="false" customHeight="false" outlineLevel="0" collapsed="false">
      <c r="C470" s="194"/>
    </row>
    <row r="471" customFormat="false" ht="12.75" hidden="false" customHeight="false" outlineLevel="0" collapsed="false">
      <c r="C471" s="194"/>
    </row>
    <row r="472" customFormat="false" ht="12.75" hidden="false" customHeight="false" outlineLevel="0" collapsed="false">
      <c r="C472" s="194"/>
    </row>
    <row r="473" customFormat="false" ht="12.75" hidden="false" customHeight="false" outlineLevel="0" collapsed="false">
      <c r="C473" s="194"/>
    </row>
    <row r="474" customFormat="false" ht="12.75" hidden="false" customHeight="false" outlineLevel="0" collapsed="false">
      <c r="C474" s="194"/>
    </row>
    <row r="475" customFormat="false" ht="12.75" hidden="false" customHeight="false" outlineLevel="0" collapsed="false">
      <c r="C475" s="194"/>
    </row>
    <row r="476" customFormat="false" ht="12.75" hidden="false" customHeight="false" outlineLevel="0" collapsed="false">
      <c r="C476" s="194"/>
    </row>
    <row r="477" customFormat="false" ht="12.75" hidden="false" customHeight="false" outlineLevel="0" collapsed="false">
      <c r="C477" s="194"/>
    </row>
    <row r="478" customFormat="false" ht="12.75" hidden="false" customHeight="false" outlineLevel="0" collapsed="false">
      <c r="C478" s="194"/>
    </row>
    <row r="479" customFormat="false" ht="12.75" hidden="false" customHeight="false" outlineLevel="0" collapsed="false">
      <c r="C479" s="194"/>
    </row>
    <row r="480" customFormat="false" ht="12.75" hidden="false" customHeight="false" outlineLevel="0" collapsed="false">
      <c r="C480" s="194"/>
    </row>
    <row r="481" customFormat="false" ht="12.75" hidden="false" customHeight="false" outlineLevel="0" collapsed="false">
      <c r="C481" s="194"/>
    </row>
    <row r="482" customFormat="false" ht="12.75" hidden="false" customHeight="false" outlineLevel="0" collapsed="false">
      <c r="C482" s="194"/>
    </row>
    <row r="483" customFormat="false" ht="12.75" hidden="false" customHeight="false" outlineLevel="0" collapsed="false">
      <c r="C483" s="194"/>
    </row>
    <row r="484" customFormat="false" ht="12.75" hidden="false" customHeight="false" outlineLevel="0" collapsed="false">
      <c r="C484" s="194"/>
    </row>
    <row r="485" customFormat="false" ht="12.75" hidden="false" customHeight="false" outlineLevel="0" collapsed="false">
      <c r="C485" s="194"/>
    </row>
    <row r="486" customFormat="false" ht="12.75" hidden="false" customHeight="false" outlineLevel="0" collapsed="false">
      <c r="C486" s="194"/>
    </row>
    <row r="487" customFormat="false" ht="12.75" hidden="false" customHeight="false" outlineLevel="0" collapsed="false">
      <c r="C487" s="194"/>
    </row>
    <row r="488" customFormat="false" ht="12.75" hidden="false" customHeight="false" outlineLevel="0" collapsed="false">
      <c r="C488" s="194"/>
    </row>
    <row r="489" customFormat="false" ht="12.75" hidden="false" customHeight="false" outlineLevel="0" collapsed="false">
      <c r="C489" s="194"/>
    </row>
    <row r="490" customFormat="false" ht="12.75" hidden="false" customHeight="false" outlineLevel="0" collapsed="false">
      <c r="C490" s="194"/>
    </row>
    <row r="491" customFormat="false" ht="12.75" hidden="false" customHeight="false" outlineLevel="0" collapsed="false">
      <c r="C491" s="194"/>
    </row>
    <row r="492" customFormat="false" ht="12.75" hidden="false" customHeight="false" outlineLevel="0" collapsed="false">
      <c r="C492" s="194"/>
    </row>
    <row r="493" customFormat="false" ht="12.75" hidden="false" customHeight="false" outlineLevel="0" collapsed="false">
      <c r="C493" s="194"/>
    </row>
    <row r="494" customFormat="false" ht="12.75" hidden="false" customHeight="false" outlineLevel="0" collapsed="false">
      <c r="C494" s="194"/>
    </row>
    <row r="495" customFormat="false" ht="12.75" hidden="false" customHeight="false" outlineLevel="0" collapsed="false">
      <c r="C495" s="194"/>
    </row>
    <row r="496" customFormat="false" ht="12.75" hidden="false" customHeight="false" outlineLevel="0" collapsed="false">
      <c r="C496" s="194"/>
    </row>
    <row r="497" customFormat="false" ht="12.75" hidden="false" customHeight="false" outlineLevel="0" collapsed="false">
      <c r="C497" s="194"/>
    </row>
    <row r="498" customFormat="false" ht="12.75" hidden="false" customHeight="false" outlineLevel="0" collapsed="false">
      <c r="C498" s="194"/>
    </row>
    <row r="499" customFormat="false" ht="12.75" hidden="false" customHeight="false" outlineLevel="0" collapsed="false">
      <c r="C499" s="194"/>
    </row>
    <row r="500" customFormat="false" ht="12.75" hidden="false" customHeight="false" outlineLevel="0" collapsed="false">
      <c r="C500" s="194"/>
    </row>
    <row r="501" customFormat="false" ht="12.75" hidden="false" customHeight="false" outlineLevel="0" collapsed="false">
      <c r="C501" s="194"/>
    </row>
    <row r="502" customFormat="false" ht="12.75" hidden="false" customHeight="false" outlineLevel="0" collapsed="false">
      <c r="C502" s="194"/>
    </row>
    <row r="503" customFormat="false" ht="12.75" hidden="false" customHeight="false" outlineLevel="0" collapsed="false">
      <c r="C503" s="194"/>
    </row>
    <row r="504" customFormat="false" ht="12.75" hidden="false" customHeight="false" outlineLevel="0" collapsed="false">
      <c r="C504" s="194"/>
    </row>
    <row r="505" customFormat="false" ht="12.75" hidden="false" customHeight="false" outlineLevel="0" collapsed="false">
      <c r="C505" s="194"/>
    </row>
    <row r="506" customFormat="false" ht="12.75" hidden="false" customHeight="false" outlineLevel="0" collapsed="false">
      <c r="C506" s="194"/>
    </row>
    <row r="507" customFormat="false" ht="12.75" hidden="false" customHeight="false" outlineLevel="0" collapsed="false">
      <c r="C507" s="194"/>
    </row>
    <row r="508" customFormat="false" ht="12.75" hidden="false" customHeight="false" outlineLevel="0" collapsed="false">
      <c r="C508" s="194"/>
    </row>
    <row r="509" customFormat="false" ht="12.75" hidden="false" customHeight="false" outlineLevel="0" collapsed="false">
      <c r="C509" s="194"/>
    </row>
    <row r="510" customFormat="false" ht="12.75" hidden="false" customHeight="false" outlineLevel="0" collapsed="false">
      <c r="C510" s="194"/>
    </row>
    <row r="511" customFormat="false" ht="12.75" hidden="false" customHeight="false" outlineLevel="0" collapsed="false">
      <c r="C511" s="194"/>
    </row>
    <row r="512" customFormat="false" ht="12.75" hidden="false" customHeight="false" outlineLevel="0" collapsed="false">
      <c r="C512" s="194"/>
    </row>
    <row r="513" customFormat="false" ht="12.75" hidden="false" customHeight="false" outlineLevel="0" collapsed="false">
      <c r="C513" s="194"/>
    </row>
    <row r="514" customFormat="false" ht="12.75" hidden="false" customHeight="false" outlineLevel="0" collapsed="false">
      <c r="C514" s="194"/>
    </row>
    <row r="515" customFormat="false" ht="12.75" hidden="false" customHeight="false" outlineLevel="0" collapsed="false">
      <c r="C515" s="194"/>
    </row>
    <row r="516" customFormat="false" ht="12.75" hidden="false" customHeight="false" outlineLevel="0" collapsed="false">
      <c r="C516" s="194"/>
    </row>
    <row r="517" customFormat="false" ht="12.75" hidden="false" customHeight="false" outlineLevel="0" collapsed="false">
      <c r="C517" s="194"/>
    </row>
    <row r="518" customFormat="false" ht="12.75" hidden="false" customHeight="false" outlineLevel="0" collapsed="false">
      <c r="C518" s="194"/>
    </row>
    <row r="519" customFormat="false" ht="12.75" hidden="false" customHeight="false" outlineLevel="0" collapsed="false">
      <c r="C519" s="194"/>
    </row>
    <row r="520" customFormat="false" ht="12.75" hidden="false" customHeight="false" outlineLevel="0" collapsed="false">
      <c r="C520" s="194"/>
    </row>
    <row r="521" customFormat="false" ht="12.75" hidden="false" customHeight="false" outlineLevel="0" collapsed="false">
      <c r="C521" s="194"/>
    </row>
    <row r="522" customFormat="false" ht="12.75" hidden="false" customHeight="false" outlineLevel="0" collapsed="false">
      <c r="C522" s="194"/>
    </row>
    <row r="523" customFormat="false" ht="12.75" hidden="false" customHeight="false" outlineLevel="0" collapsed="false">
      <c r="C523" s="194"/>
    </row>
    <row r="524" customFormat="false" ht="12.75" hidden="false" customHeight="false" outlineLevel="0" collapsed="false">
      <c r="C524" s="194"/>
    </row>
    <row r="525" customFormat="false" ht="12.75" hidden="false" customHeight="false" outlineLevel="0" collapsed="false">
      <c r="C525" s="194"/>
    </row>
    <row r="526" customFormat="false" ht="12.75" hidden="false" customHeight="false" outlineLevel="0" collapsed="false">
      <c r="C526" s="194"/>
    </row>
    <row r="527" customFormat="false" ht="12.75" hidden="false" customHeight="false" outlineLevel="0" collapsed="false">
      <c r="C527" s="194"/>
    </row>
    <row r="528" customFormat="false" ht="12.75" hidden="false" customHeight="false" outlineLevel="0" collapsed="false">
      <c r="C528" s="194"/>
    </row>
    <row r="529" customFormat="false" ht="12.75" hidden="false" customHeight="false" outlineLevel="0" collapsed="false">
      <c r="C529" s="194"/>
    </row>
    <row r="530" customFormat="false" ht="12.75" hidden="false" customHeight="false" outlineLevel="0" collapsed="false">
      <c r="C530" s="194"/>
    </row>
    <row r="531" customFormat="false" ht="12.75" hidden="false" customHeight="false" outlineLevel="0" collapsed="false">
      <c r="C531" s="194"/>
    </row>
    <row r="532" customFormat="false" ht="12.75" hidden="false" customHeight="false" outlineLevel="0" collapsed="false">
      <c r="C532" s="194"/>
    </row>
    <row r="533" customFormat="false" ht="12.75" hidden="false" customHeight="false" outlineLevel="0" collapsed="false">
      <c r="C533" s="194"/>
    </row>
    <row r="534" customFormat="false" ht="12.75" hidden="false" customHeight="false" outlineLevel="0" collapsed="false">
      <c r="C534" s="194"/>
    </row>
    <row r="535" customFormat="false" ht="12.75" hidden="false" customHeight="false" outlineLevel="0" collapsed="false">
      <c r="C535" s="194"/>
    </row>
    <row r="536" customFormat="false" ht="12.75" hidden="false" customHeight="false" outlineLevel="0" collapsed="false">
      <c r="C536" s="194"/>
    </row>
    <row r="537" customFormat="false" ht="12.75" hidden="false" customHeight="false" outlineLevel="0" collapsed="false">
      <c r="C537" s="194"/>
    </row>
    <row r="538" customFormat="false" ht="12.75" hidden="false" customHeight="false" outlineLevel="0" collapsed="false">
      <c r="C538" s="194"/>
    </row>
    <row r="539" customFormat="false" ht="12.75" hidden="false" customHeight="false" outlineLevel="0" collapsed="false">
      <c r="C539" s="194"/>
    </row>
    <row r="540" customFormat="false" ht="12.75" hidden="false" customHeight="false" outlineLevel="0" collapsed="false">
      <c r="C540" s="194"/>
    </row>
    <row r="541" customFormat="false" ht="12.75" hidden="false" customHeight="false" outlineLevel="0" collapsed="false">
      <c r="C541" s="194"/>
    </row>
    <row r="542" customFormat="false" ht="12.75" hidden="false" customHeight="false" outlineLevel="0" collapsed="false">
      <c r="C542" s="194"/>
    </row>
    <row r="543" customFormat="false" ht="12.75" hidden="false" customHeight="false" outlineLevel="0" collapsed="false">
      <c r="C543" s="194"/>
    </row>
    <row r="544" customFormat="false" ht="12.75" hidden="false" customHeight="false" outlineLevel="0" collapsed="false">
      <c r="C544" s="194"/>
    </row>
    <row r="545" customFormat="false" ht="12.75" hidden="false" customHeight="false" outlineLevel="0" collapsed="false">
      <c r="C545" s="194"/>
    </row>
    <row r="546" customFormat="false" ht="12.75" hidden="false" customHeight="false" outlineLevel="0" collapsed="false">
      <c r="C546" s="194"/>
    </row>
    <row r="547" customFormat="false" ht="12.75" hidden="false" customHeight="false" outlineLevel="0" collapsed="false">
      <c r="C547" s="194"/>
    </row>
    <row r="548" customFormat="false" ht="12.75" hidden="false" customHeight="false" outlineLevel="0" collapsed="false">
      <c r="C548" s="194"/>
    </row>
    <row r="549" customFormat="false" ht="12.75" hidden="false" customHeight="false" outlineLevel="0" collapsed="false">
      <c r="C549" s="194"/>
    </row>
    <row r="550" customFormat="false" ht="12.75" hidden="false" customHeight="false" outlineLevel="0" collapsed="false">
      <c r="C550" s="194"/>
    </row>
    <row r="551" customFormat="false" ht="12.75" hidden="false" customHeight="false" outlineLevel="0" collapsed="false">
      <c r="C551" s="194"/>
    </row>
    <row r="552" customFormat="false" ht="12.75" hidden="false" customHeight="false" outlineLevel="0" collapsed="false">
      <c r="C552" s="194"/>
    </row>
    <row r="553" customFormat="false" ht="12.75" hidden="false" customHeight="false" outlineLevel="0" collapsed="false">
      <c r="C553" s="194"/>
    </row>
    <row r="554" customFormat="false" ht="12.75" hidden="false" customHeight="false" outlineLevel="0" collapsed="false">
      <c r="C554" s="194"/>
    </row>
    <row r="555" customFormat="false" ht="12.75" hidden="false" customHeight="false" outlineLevel="0" collapsed="false">
      <c r="C555" s="194"/>
    </row>
    <row r="556" customFormat="false" ht="12.75" hidden="false" customHeight="false" outlineLevel="0" collapsed="false">
      <c r="C556" s="194"/>
    </row>
    <row r="557" customFormat="false" ht="12.75" hidden="false" customHeight="false" outlineLevel="0" collapsed="false">
      <c r="C557" s="194"/>
    </row>
    <row r="558" customFormat="false" ht="12.75" hidden="false" customHeight="false" outlineLevel="0" collapsed="false">
      <c r="C558" s="194"/>
    </row>
    <row r="559" customFormat="false" ht="12.75" hidden="false" customHeight="false" outlineLevel="0" collapsed="false">
      <c r="C559" s="194"/>
    </row>
    <row r="560" customFormat="false" ht="12.75" hidden="false" customHeight="false" outlineLevel="0" collapsed="false">
      <c r="C560" s="194"/>
    </row>
    <row r="561" customFormat="false" ht="12.75" hidden="false" customHeight="false" outlineLevel="0" collapsed="false">
      <c r="C561" s="194"/>
    </row>
    <row r="562" customFormat="false" ht="12.75" hidden="false" customHeight="false" outlineLevel="0" collapsed="false">
      <c r="C562" s="194"/>
    </row>
    <row r="563" customFormat="false" ht="12.75" hidden="false" customHeight="false" outlineLevel="0" collapsed="false">
      <c r="C563" s="194"/>
    </row>
    <row r="564" customFormat="false" ht="12.75" hidden="false" customHeight="false" outlineLevel="0" collapsed="false">
      <c r="C564" s="194"/>
    </row>
    <row r="565" customFormat="false" ht="12.75" hidden="false" customHeight="false" outlineLevel="0" collapsed="false">
      <c r="C565" s="194"/>
    </row>
    <row r="566" customFormat="false" ht="12.75" hidden="false" customHeight="false" outlineLevel="0" collapsed="false">
      <c r="C566" s="194"/>
    </row>
    <row r="567" customFormat="false" ht="12.75" hidden="false" customHeight="false" outlineLevel="0" collapsed="false">
      <c r="C567" s="194"/>
    </row>
    <row r="568" customFormat="false" ht="12.75" hidden="false" customHeight="false" outlineLevel="0" collapsed="false">
      <c r="C568" s="194"/>
    </row>
    <row r="569" customFormat="false" ht="12.75" hidden="false" customHeight="false" outlineLevel="0" collapsed="false">
      <c r="C569" s="194"/>
    </row>
    <row r="570" customFormat="false" ht="12.75" hidden="false" customHeight="false" outlineLevel="0" collapsed="false">
      <c r="C570" s="194"/>
    </row>
    <row r="571" customFormat="false" ht="12.75" hidden="false" customHeight="false" outlineLevel="0" collapsed="false">
      <c r="C571" s="194"/>
    </row>
    <row r="572" customFormat="false" ht="12.75" hidden="false" customHeight="false" outlineLevel="0" collapsed="false">
      <c r="C572" s="194"/>
    </row>
    <row r="573" customFormat="false" ht="12.75" hidden="false" customHeight="false" outlineLevel="0" collapsed="false">
      <c r="C573" s="194"/>
    </row>
    <row r="574" customFormat="false" ht="12.75" hidden="false" customHeight="false" outlineLevel="0" collapsed="false">
      <c r="C574" s="194"/>
    </row>
    <row r="575" customFormat="false" ht="12.75" hidden="false" customHeight="false" outlineLevel="0" collapsed="false">
      <c r="C575" s="194"/>
    </row>
    <row r="576" customFormat="false" ht="12.75" hidden="false" customHeight="false" outlineLevel="0" collapsed="false">
      <c r="C576" s="194"/>
    </row>
    <row r="577" customFormat="false" ht="12.75" hidden="false" customHeight="false" outlineLevel="0" collapsed="false">
      <c r="C577" s="194"/>
    </row>
    <row r="578" customFormat="false" ht="12.75" hidden="false" customHeight="false" outlineLevel="0" collapsed="false">
      <c r="C578" s="194"/>
    </row>
    <row r="579" customFormat="false" ht="12.75" hidden="false" customHeight="false" outlineLevel="0" collapsed="false">
      <c r="C579" s="194"/>
    </row>
    <row r="580" customFormat="false" ht="12.75" hidden="false" customHeight="false" outlineLevel="0" collapsed="false">
      <c r="C580" s="194"/>
    </row>
    <row r="581" customFormat="false" ht="12.75" hidden="false" customHeight="false" outlineLevel="0" collapsed="false">
      <c r="C581" s="194"/>
    </row>
    <row r="582" customFormat="false" ht="12.75" hidden="false" customHeight="false" outlineLevel="0" collapsed="false">
      <c r="C582" s="194"/>
    </row>
    <row r="583" customFormat="false" ht="12.75" hidden="false" customHeight="false" outlineLevel="0" collapsed="false">
      <c r="C583" s="194"/>
    </row>
    <row r="584" customFormat="false" ht="12.75" hidden="false" customHeight="false" outlineLevel="0" collapsed="false">
      <c r="C584" s="194"/>
    </row>
    <row r="585" customFormat="false" ht="12.75" hidden="false" customHeight="false" outlineLevel="0" collapsed="false">
      <c r="C585" s="194"/>
    </row>
    <row r="586" customFormat="false" ht="12.75" hidden="false" customHeight="false" outlineLevel="0" collapsed="false">
      <c r="C586" s="194"/>
    </row>
    <row r="587" customFormat="false" ht="12.75" hidden="false" customHeight="false" outlineLevel="0" collapsed="false">
      <c r="C587" s="194"/>
    </row>
    <row r="588" customFormat="false" ht="12.75" hidden="false" customHeight="false" outlineLevel="0" collapsed="false">
      <c r="C588" s="194"/>
    </row>
    <row r="589" customFormat="false" ht="12.75" hidden="false" customHeight="false" outlineLevel="0" collapsed="false">
      <c r="C589" s="194"/>
    </row>
    <row r="590" customFormat="false" ht="12.75" hidden="false" customHeight="false" outlineLevel="0" collapsed="false">
      <c r="C590" s="194"/>
    </row>
    <row r="591" customFormat="false" ht="12.75" hidden="false" customHeight="false" outlineLevel="0" collapsed="false">
      <c r="C591" s="194"/>
    </row>
    <row r="592" customFormat="false" ht="12.75" hidden="false" customHeight="false" outlineLevel="0" collapsed="false">
      <c r="C592" s="194"/>
    </row>
    <row r="593" customFormat="false" ht="12.75" hidden="false" customHeight="false" outlineLevel="0" collapsed="false">
      <c r="C593" s="194"/>
    </row>
    <row r="594" customFormat="false" ht="12.75" hidden="false" customHeight="false" outlineLevel="0" collapsed="false">
      <c r="C594" s="194"/>
    </row>
    <row r="595" customFormat="false" ht="12.75" hidden="false" customHeight="false" outlineLevel="0" collapsed="false">
      <c r="C595" s="194"/>
    </row>
    <row r="596" customFormat="false" ht="12.75" hidden="false" customHeight="false" outlineLevel="0" collapsed="false">
      <c r="C596" s="194"/>
    </row>
    <row r="597" customFormat="false" ht="12.75" hidden="false" customHeight="false" outlineLevel="0" collapsed="false">
      <c r="C597" s="194"/>
    </row>
    <row r="598" customFormat="false" ht="12.75" hidden="false" customHeight="false" outlineLevel="0" collapsed="false">
      <c r="C598" s="194"/>
    </row>
    <row r="599" customFormat="false" ht="12.75" hidden="false" customHeight="false" outlineLevel="0" collapsed="false">
      <c r="C599" s="194"/>
    </row>
    <row r="600" customFormat="false" ht="12.75" hidden="false" customHeight="false" outlineLevel="0" collapsed="false">
      <c r="C600" s="194"/>
    </row>
    <row r="601" customFormat="false" ht="12.75" hidden="false" customHeight="false" outlineLevel="0" collapsed="false">
      <c r="C601" s="194"/>
    </row>
    <row r="602" customFormat="false" ht="12.75" hidden="false" customHeight="false" outlineLevel="0" collapsed="false">
      <c r="C602" s="194"/>
    </row>
    <row r="603" customFormat="false" ht="12.75" hidden="false" customHeight="false" outlineLevel="0" collapsed="false">
      <c r="C603" s="194"/>
    </row>
    <row r="604" customFormat="false" ht="12.75" hidden="false" customHeight="false" outlineLevel="0" collapsed="false">
      <c r="C604" s="194"/>
    </row>
    <row r="605" customFormat="false" ht="12.75" hidden="false" customHeight="false" outlineLevel="0" collapsed="false">
      <c r="C605" s="194"/>
    </row>
    <row r="606" customFormat="false" ht="12.75" hidden="false" customHeight="false" outlineLevel="0" collapsed="false">
      <c r="C606" s="194"/>
    </row>
    <row r="607" customFormat="false" ht="12.75" hidden="false" customHeight="false" outlineLevel="0" collapsed="false">
      <c r="C607" s="194"/>
    </row>
    <row r="608" customFormat="false" ht="12.75" hidden="false" customHeight="false" outlineLevel="0" collapsed="false">
      <c r="C608" s="194"/>
    </row>
    <row r="609" customFormat="false" ht="12.75" hidden="false" customHeight="false" outlineLevel="0" collapsed="false">
      <c r="C609" s="194"/>
    </row>
    <row r="610" customFormat="false" ht="12.75" hidden="false" customHeight="false" outlineLevel="0" collapsed="false">
      <c r="C610" s="194"/>
    </row>
    <row r="611" customFormat="false" ht="12.75" hidden="false" customHeight="false" outlineLevel="0" collapsed="false">
      <c r="C611" s="194"/>
    </row>
    <row r="612" customFormat="false" ht="12.75" hidden="false" customHeight="false" outlineLevel="0" collapsed="false">
      <c r="C612" s="194"/>
    </row>
    <row r="613" customFormat="false" ht="12.75" hidden="false" customHeight="false" outlineLevel="0" collapsed="false">
      <c r="C613" s="194"/>
    </row>
    <row r="614" customFormat="false" ht="12.75" hidden="false" customHeight="false" outlineLevel="0" collapsed="false">
      <c r="C614" s="194"/>
    </row>
    <row r="615" customFormat="false" ht="12.75" hidden="false" customHeight="false" outlineLevel="0" collapsed="false">
      <c r="C615" s="194"/>
    </row>
    <row r="616" customFormat="false" ht="12.75" hidden="false" customHeight="false" outlineLevel="0" collapsed="false">
      <c r="C616" s="194"/>
    </row>
    <row r="617" customFormat="false" ht="12.75" hidden="false" customHeight="false" outlineLevel="0" collapsed="false">
      <c r="C617" s="194"/>
    </row>
    <row r="618" customFormat="false" ht="12.75" hidden="false" customHeight="false" outlineLevel="0" collapsed="false">
      <c r="C618" s="194"/>
    </row>
    <row r="619" customFormat="false" ht="12.75" hidden="false" customHeight="false" outlineLevel="0" collapsed="false">
      <c r="C619" s="194"/>
    </row>
    <row r="620" customFormat="false" ht="12.75" hidden="false" customHeight="false" outlineLevel="0" collapsed="false">
      <c r="C620" s="194"/>
    </row>
    <row r="621" customFormat="false" ht="12.75" hidden="false" customHeight="false" outlineLevel="0" collapsed="false">
      <c r="C621" s="194"/>
    </row>
    <row r="622" customFormat="false" ht="12.75" hidden="false" customHeight="false" outlineLevel="0" collapsed="false">
      <c r="C622" s="194"/>
    </row>
    <row r="623" customFormat="false" ht="12.75" hidden="false" customHeight="false" outlineLevel="0" collapsed="false">
      <c r="C623" s="194"/>
    </row>
    <row r="624" customFormat="false" ht="12.75" hidden="false" customHeight="false" outlineLevel="0" collapsed="false">
      <c r="C624" s="194"/>
    </row>
    <row r="625" customFormat="false" ht="12.75" hidden="false" customHeight="false" outlineLevel="0" collapsed="false">
      <c r="C625" s="194"/>
    </row>
    <row r="626" customFormat="false" ht="12.75" hidden="false" customHeight="false" outlineLevel="0" collapsed="false">
      <c r="C626" s="194"/>
    </row>
    <row r="627" customFormat="false" ht="12.75" hidden="false" customHeight="false" outlineLevel="0" collapsed="false">
      <c r="C627" s="194"/>
    </row>
    <row r="628" customFormat="false" ht="12.75" hidden="false" customHeight="false" outlineLevel="0" collapsed="false">
      <c r="C628" s="194"/>
    </row>
    <row r="629" customFormat="false" ht="12.75" hidden="false" customHeight="false" outlineLevel="0" collapsed="false">
      <c r="C629" s="194"/>
    </row>
    <row r="630" customFormat="false" ht="12.75" hidden="false" customHeight="false" outlineLevel="0" collapsed="false">
      <c r="C630" s="194"/>
    </row>
    <row r="631" customFormat="false" ht="12.75" hidden="false" customHeight="false" outlineLevel="0" collapsed="false">
      <c r="C631" s="194"/>
    </row>
    <row r="632" customFormat="false" ht="12.75" hidden="false" customHeight="false" outlineLevel="0" collapsed="false">
      <c r="C632" s="194"/>
    </row>
    <row r="633" customFormat="false" ht="12.75" hidden="false" customHeight="false" outlineLevel="0" collapsed="false">
      <c r="C633" s="194"/>
    </row>
    <row r="634" customFormat="false" ht="12.75" hidden="false" customHeight="false" outlineLevel="0" collapsed="false">
      <c r="C634" s="194"/>
    </row>
    <row r="635" customFormat="false" ht="12.75" hidden="false" customHeight="false" outlineLevel="0" collapsed="false">
      <c r="C635" s="194"/>
    </row>
    <row r="636" customFormat="false" ht="12.75" hidden="false" customHeight="false" outlineLevel="0" collapsed="false">
      <c r="C636" s="194"/>
    </row>
    <row r="637" customFormat="false" ht="12.75" hidden="false" customHeight="false" outlineLevel="0" collapsed="false">
      <c r="C637" s="194"/>
    </row>
    <row r="638" customFormat="false" ht="12.75" hidden="false" customHeight="false" outlineLevel="0" collapsed="false">
      <c r="C638" s="194"/>
    </row>
    <row r="639" customFormat="false" ht="12.75" hidden="false" customHeight="false" outlineLevel="0" collapsed="false">
      <c r="C639" s="194"/>
    </row>
    <row r="640" customFormat="false" ht="12.75" hidden="false" customHeight="false" outlineLevel="0" collapsed="false">
      <c r="C640" s="194"/>
    </row>
    <row r="641" customFormat="false" ht="12.75" hidden="false" customHeight="false" outlineLevel="0" collapsed="false">
      <c r="C641" s="194"/>
    </row>
    <row r="642" customFormat="false" ht="12.75" hidden="false" customHeight="false" outlineLevel="0" collapsed="false">
      <c r="C642" s="194"/>
    </row>
    <row r="643" customFormat="false" ht="12.75" hidden="false" customHeight="false" outlineLevel="0" collapsed="false">
      <c r="C643" s="194"/>
    </row>
    <row r="644" customFormat="false" ht="12.75" hidden="false" customHeight="false" outlineLevel="0" collapsed="false">
      <c r="C644" s="194"/>
    </row>
    <row r="645" customFormat="false" ht="12.75" hidden="false" customHeight="false" outlineLevel="0" collapsed="false">
      <c r="C645" s="194"/>
    </row>
    <row r="646" customFormat="false" ht="12.75" hidden="false" customHeight="false" outlineLevel="0" collapsed="false">
      <c r="C646" s="194"/>
    </row>
    <row r="647" customFormat="false" ht="12.75" hidden="false" customHeight="false" outlineLevel="0" collapsed="false">
      <c r="C647" s="194"/>
    </row>
    <row r="648" customFormat="false" ht="12.75" hidden="false" customHeight="false" outlineLevel="0" collapsed="false">
      <c r="C648" s="194"/>
    </row>
    <row r="649" customFormat="false" ht="12.75" hidden="false" customHeight="false" outlineLevel="0" collapsed="false">
      <c r="C649" s="194"/>
    </row>
    <row r="650" customFormat="false" ht="12.75" hidden="false" customHeight="false" outlineLevel="0" collapsed="false">
      <c r="C650" s="194"/>
    </row>
    <row r="651" customFormat="false" ht="12.75" hidden="false" customHeight="false" outlineLevel="0" collapsed="false">
      <c r="C651" s="194"/>
    </row>
    <row r="652" customFormat="false" ht="12.75" hidden="false" customHeight="false" outlineLevel="0" collapsed="false">
      <c r="C652" s="194"/>
    </row>
    <row r="653" customFormat="false" ht="12.75" hidden="false" customHeight="false" outlineLevel="0" collapsed="false">
      <c r="C653" s="194"/>
    </row>
    <row r="654" customFormat="false" ht="12.75" hidden="false" customHeight="false" outlineLevel="0" collapsed="false">
      <c r="C654" s="194"/>
    </row>
    <row r="655" customFormat="false" ht="12.75" hidden="false" customHeight="false" outlineLevel="0" collapsed="false">
      <c r="C655" s="194"/>
    </row>
    <row r="656" customFormat="false" ht="12.75" hidden="false" customHeight="false" outlineLevel="0" collapsed="false">
      <c r="C656" s="194"/>
    </row>
    <row r="657" customFormat="false" ht="12.75" hidden="false" customHeight="false" outlineLevel="0" collapsed="false">
      <c r="C657" s="194"/>
    </row>
    <row r="658" customFormat="false" ht="12.75" hidden="false" customHeight="false" outlineLevel="0" collapsed="false">
      <c r="C658" s="194"/>
    </row>
    <row r="659" customFormat="false" ht="12.75" hidden="false" customHeight="false" outlineLevel="0" collapsed="false">
      <c r="C659" s="194"/>
    </row>
    <row r="660" customFormat="false" ht="12.75" hidden="false" customHeight="false" outlineLevel="0" collapsed="false">
      <c r="C660" s="194"/>
    </row>
    <row r="661" customFormat="false" ht="12.75" hidden="false" customHeight="false" outlineLevel="0" collapsed="false">
      <c r="C661" s="194"/>
    </row>
    <row r="662" customFormat="false" ht="12.75" hidden="false" customHeight="false" outlineLevel="0" collapsed="false">
      <c r="C662" s="194"/>
    </row>
    <row r="663" customFormat="false" ht="12.75" hidden="false" customHeight="false" outlineLevel="0" collapsed="false">
      <c r="C663" s="194"/>
    </row>
    <row r="664" customFormat="false" ht="12.75" hidden="false" customHeight="false" outlineLevel="0" collapsed="false">
      <c r="C664" s="194"/>
    </row>
    <row r="665" customFormat="false" ht="12.75" hidden="false" customHeight="false" outlineLevel="0" collapsed="false">
      <c r="C665" s="194"/>
    </row>
    <row r="666" customFormat="false" ht="12.75" hidden="false" customHeight="false" outlineLevel="0" collapsed="false">
      <c r="C666" s="194"/>
    </row>
    <row r="667" customFormat="false" ht="12.75" hidden="false" customHeight="false" outlineLevel="0" collapsed="false">
      <c r="C667" s="194"/>
    </row>
    <row r="668" customFormat="false" ht="12.75" hidden="false" customHeight="false" outlineLevel="0" collapsed="false">
      <c r="C668" s="194"/>
    </row>
    <row r="669" customFormat="false" ht="12.75" hidden="false" customHeight="false" outlineLevel="0" collapsed="false">
      <c r="C669" s="194"/>
    </row>
    <row r="670" customFormat="false" ht="12.75" hidden="false" customHeight="false" outlineLevel="0" collapsed="false">
      <c r="C670" s="194"/>
    </row>
    <row r="671" customFormat="false" ht="12.75" hidden="false" customHeight="false" outlineLevel="0" collapsed="false">
      <c r="C671" s="194"/>
    </row>
    <row r="672" customFormat="false" ht="12.75" hidden="false" customHeight="false" outlineLevel="0" collapsed="false">
      <c r="C672" s="194"/>
    </row>
    <row r="673" customFormat="false" ht="12.75" hidden="false" customHeight="false" outlineLevel="0" collapsed="false">
      <c r="C673" s="194"/>
    </row>
    <row r="674" customFormat="false" ht="12.75" hidden="false" customHeight="false" outlineLevel="0" collapsed="false">
      <c r="C674" s="194"/>
    </row>
    <row r="675" customFormat="false" ht="12.75" hidden="false" customHeight="false" outlineLevel="0" collapsed="false">
      <c r="C675" s="194"/>
    </row>
    <row r="676" customFormat="false" ht="12.75" hidden="false" customHeight="false" outlineLevel="0" collapsed="false">
      <c r="C676" s="194"/>
    </row>
    <row r="677" customFormat="false" ht="12.75" hidden="false" customHeight="false" outlineLevel="0" collapsed="false">
      <c r="C677" s="194"/>
    </row>
    <row r="678" customFormat="false" ht="12.75" hidden="false" customHeight="false" outlineLevel="0" collapsed="false">
      <c r="C678" s="194"/>
    </row>
    <row r="679" customFormat="false" ht="12.75" hidden="false" customHeight="false" outlineLevel="0" collapsed="false">
      <c r="C679" s="194"/>
    </row>
    <row r="680" customFormat="false" ht="12.75" hidden="false" customHeight="false" outlineLevel="0" collapsed="false">
      <c r="C680" s="194"/>
    </row>
    <row r="681" customFormat="false" ht="12.75" hidden="false" customHeight="false" outlineLevel="0" collapsed="false">
      <c r="C681" s="194"/>
    </row>
    <row r="682" customFormat="false" ht="12.75" hidden="false" customHeight="false" outlineLevel="0" collapsed="false">
      <c r="C682" s="194"/>
    </row>
    <row r="683" customFormat="false" ht="12.75" hidden="false" customHeight="false" outlineLevel="0" collapsed="false">
      <c r="C683" s="194"/>
    </row>
    <row r="684" customFormat="false" ht="12.75" hidden="false" customHeight="false" outlineLevel="0" collapsed="false">
      <c r="C684" s="194"/>
    </row>
    <row r="685" customFormat="false" ht="12.75" hidden="false" customHeight="false" outlineLevel="0" collapsed="false">
      <c r="C685" s="194"/>
    </row>
    <row r="686" customFormat="false" ht="12.75" hidden="false" customHeight="false" outlineLevel="0" collapsed="false">
      <c r="C686" s="194"/>
    </row>
    <row r="687" customFormat="false" ht="12.75" hidden="false" customHeight="false" outlineLevel="0" collapsed="false">
      <c r="C687" s="194"/>
    </row>
    <row r="688" customFormat="false" ht="12.75" hidden="false" customHeight="false" outlineLevel="0" collapsed="false">
      <c r="C688" s="194"/>
    </row>
    <row r="689" customFormat="false" ht="12.75" hidden="false" customHeight="false" outlineLevel="0" collapsed="false">
      <c r="C689" s="194"/>
    </row>
    <row r="690" customFormat="false" ht="12.75" hidden="false" customHeight="false" outlineLevel="0" collapsed="false">
      <c r="C690" s="194"/>
    </row>
    <row r="691" customFormat="false" ht="12.75" hidden="false" customHeight="false" outlineLevel="0" collapsed="false">
      <c r="C691" s="194"/>
    </row>
    <row r="692" customFormat="false" ht="12.75" hidden="false" customHeight="false" outlineLevel="0" collapsed="false">
      <c r="C692" s="194"/>
    </row>
    <row r="693" customFormat="false" ht="12.75" hidden="false" customHeight="false" outlineLevel="0" collapsed="false">
      <c r="C693" s="194"/>
    </row>
    <row r="694" customFormat="false" ht="12.75" hidden="false" customHeight="false" outlineLevel="0" collapsed="false">
      <c r="C694" s="194"/>
    </row>
    <row r="695" customFormat="false" ht="12.75" hidden="false" customHeight="false" outlineLevel="0" collapsed="false">
      <c r="C695" s="194"/>
    </row>
    <row r="696" customFormat="false" ht="12.75" hidden="false" customHeight="false" outlineLevel="0" collapsed="false">
      <c r="C696" s="194"/>
    </row>
    <row r="697" customFormat="false" ht="12.75" hidden="false" customHeight="false" outlineLevel="0" collapsed="false">
      <c r="C697" s="194"/>
    </row>
    <row r="698" customFormat="false" ht="12.75" hidden="false" customHeight="false" outlineLevel="0" collapsed="false">
      <c r="C698" s="194"/>
    </row>
    <row r="699" customFormat="false" ht="12.75" hidden="false" customHeight="false" outlineLevel="0" collapsed="false">
      <c r="C699" s="194"/>
    </row>
    <row r="700" customFormat="false" ht="12.75" hidden="false" customHeight="false" outlineLevel="0" collapsed="false">
      <c r="C700" s="194"/>
    </row>
    <row r="701" customFormat="false" ht="12.75" hidden="false" customHeight="false" outlineLevel="0" collapsed="false">
      <c r="C701" s="194"/>
    </row>
    <row r="702" customFormat="false" ht="12.75" hidden="false" customHeight="false" outlineLevel="0" collapsed="false">
      <c r="C702" s="194"/>
    </row>
    <row r="703" customFormat="false" ht="12.75" hidden="false" customHeight="false" outlineLevel="0" collapsed="false">
      <c r="C703" s="194"/>
    </row>
    <row r="704" customFormat="false" ht="12.75" hidden="false" customHeight="false" outlineLevel="0" collapsed="false">
      <c r="C704" s="194"/>
    </row>
    <row r="705" customFormat="false" ht="12.75" hidden="false" customHeight="false" outlineLevel="0" collapsed="false">
      <c r="C705" s="194"/>
    </row>
    <row r="706" customFormat="false" ht="12.75" hidden="false" customHeight="false" outlineLevel="0" collapsed="false">
      <c r="C706" s="194"/>
    </row>
    <row r="707" customFormat="false" ht="12.75" hidden="false" customHeight="false" outlineLevel="0" collapsed="false">
      <c r="C707" s="194"/>
    </row>
    <row r="708" customFormat="false" ht="12.75" hidden="false" customHeight="false" outlineLevel="0" collapsed="false">
      <c r="C708" s="194"/>
    </row>
    <row r="709" customFormat="false" ht="12.75" hidden="false" customHeight="false" outlineLevel="0" collapsed="false">
      <c r="C709" s="194"/>
    </row>
    <row r="710" customFormat="false" ht="12.75" hidden="false" customHeight="false" outlineLevel="0" collapsed="false">
      <c r="C710" s="194"/>
    </row>
    <row r="711" customFormat="false" ht="12.75" hidden="false" customHeight="false" outlineLevel="0" collapsed="false">
      <c r="C711" s="194"/>
    </row>
    <row r="712" customFormat="false" ht="12.75" hidden="false" customHeight="false" outlineLevel="0" collapsed="false">
      <c r="C712" s="194"/>
    </row>
    <row r="713" customFormat="false" ht="12.75" hidden="false" customHeight="false" outlineLevel="0" collapsed="false">
      <c r="C713" s="194"/>
    </row>
    <row r="714" customFormat="false" ht="12.75" hidden="false" customHeight="false" outlineLevel="0" collapsed="false">
      <c r="C714" s="194"/>
    </row>
    <row r="715" customFormat="false" ht="12.75" hidden="false" customHeight="false" outlineLevel="0" collapsed="false">
      <c r="C715" s="194"/>
    </row>
    <row r="716" customFormat="false" ht="12.75" hidden="false" customHeight="false" outlineLevel="0" collapsed="false">
      <c r="C716" s="194"/>
    </row>
    <row r="717" customFormat="false" ht="12.75" hidden="false" customHeight="false" outlineLevel="0" collapsed="false">
      <c r="C717" s="194"/>
    </row>
    <row r="718" customFormat="false" ht="12.75" hidden="false" customHeight="false" outlineLevel="0" collapsed="false">
      <c r="C718" s="194"/>
    </row>
    <row r="719" customFormat="false" ht="12.75" hidden="false" customHeight="false" outlineLevel="0" collapsed="false">
      <c r="C719" s="194"/>
    </row>
    <row r="720" customFormat="false" ht="12.75" hidden="false" customHeight="false" outlineLevel="0" collapsed="false">
      <c r="C720" s="194"/>
    </row>
    <row r="721" customFormat="false" ht="12.75" hidden="false" customHeight="false" outlineLevel="0" collapsed="false">
      <c r="C721" s="194"/>
    </row>
    <row r="722" customFormat="false" ht="12.75" hidden="false" customHeight="false" outlineLevel="0" collapsed="false">
      <c r="C722" s="194"/>
    </row>
    <row r="723" customFormat="false" ht="12.75" hidden="false" customHeight="false" outlineLevel="0" collapsed="false">
      <c r="C723" s="194"/>
    </row>
    <row r="724" customFormat="false" ht="12.75" hidden="false" customHeight="false" outlineLevel="0" collapsed="false">
      <c r="C724" s="194"/>
    </row>
    <row r="725" customFormat="false" ht="12.75" hidden="false" customHeight="false" outlineLevel="0" collapsed="false">
      <c r="C725" s="194"/>
    </row>
    <row r="726" customFormat="false" ht="12.75" hidden="false" customHeight="false" outlineLevel="0" collapsed="false">
      <c r="C726" s="194"/>
    </row>
    <row r="727" customFormat="false" ht="12.75" hidden="false" customHeight="false" outlineLevel="0" collapsed="false">
      <c r="C727" s="194"/>
    </row>
    <row r="728" customFormat="false" ht="12.75" hidden="false" customHeight="false" outlineLevel="0" collapsed="false">
      <c r="C728" s="194"/>
    </row>
    <row r="729" customFormat="false" ht="12.75" hidden="false" customHeight="false" outlineLevel="0" collapsed="false">
      <c r="C729" s="194"/>
    </row>
    <row r="730" customFormat="false" ht="12.75" hidden="false" customHeight="false" outlineLevel="0" collapsed="false">
      <c r="C730" s="194"/>
    </row>
    <row r="731" customFormat="false" ht="12.75" hidden="false" customHeight="false" outlineLevel="0" collapsed="false">
      <c r="C731" s="194"/>
    </row>
    <row r="732" customFormat="false" ht="12.75" hidden="false" customHeight="false" outlineLevel="0" collapsed="false">
      <c r="C732" s="194"/>
    </row>
    <row r="733" customFormat="false" ht="12.75" hidden="false" customHeight="false" outlineLevel="0" collapsed="false">
      <c r="C733" s="194"/>
    </row>
    <row r="734" customFormat="false" ht="12.75" hidden="false" customHeight="false" outlineLevel="0" collapsed="false">
      <c r="C734" s="194"/>
    </row>
    <row r="735" customFormat="false" ht="12.75" hidden="false" customHeight="false" outlineLevel="0" collapsed="false">
      <c r="C735" s="194"/>
    </row>
    <row r="736" customFormat="false" ht="12.75" hidden="false" customHeight="false" outlineLevel="0" collapsed="false">
      <c r="C736" s="194"/>
    </row>
    <row r="737" customFormat="false" ht="12.75" hidden="false" customHeight="false" outlineLevel="0" collapsed="false">
      <c r="C737" s="194"/>
    </row>
    <row r="738" customFormat="false" ht="12.75" hidden="false" customHeight="false" outlineLevel="0" collapsed="false">
      <c r="C738" s="194"/>
    </row>
    <row r="739" customFormat="false" ht="12.75" hidden="false" customHeight="false" outlineLevel="0" collapsed="false">
      <c r="C739" s="194"/>
    </row>
    <row r="740" customFormat="false" ht="12.75" hidden="false" customHeight="false" outlineLevel="0" collapsed="false">
      <c r="C740" s="194"/>
    </row>
    <row r="741" customFormat="false" ht="12.75" hidden="false" customHeight="false" outlineLevel="0" collapsed="false">
      <c r="C741" s="194"/>
    </row>
    <row r="742" customFormat="false" ht="12.75" hidden="false" customHeight="false" outlineLevel="0" collapsed="false">
      <c r="C742" s="194"/>
    </row>
    <row r="743" customFormat="false" ht="12.75" hidden="false" customHeight="false" outlineLevel="0" collapsed="false">
      <c r="C743" s="194"/>
    </row>
    <row r="744" customFormat="false" ht="12.75" hidden="false" customHeight="false" outlineLevel="0" collapsed="false">
      <c r="C744" s="194"/>
    </row>
    <row r="745" customFormat="false" ht="12.75" hidden="false" customHeight="false" outlineLevel="0" collapsed="false">
      <c r="C745" s="194"/>
    </row>
    <row r="746" customFormat="false" ht="12.75" hidden="false" customHeight="false" outlineLevel="0" collapsed="false">
      <c r="C746" s="194"/>
    </row>
    <row r="747" customFormat="false" ht="12.75" hidden="false" customHeight="false" outlineLevel="0" collapsed="false">
      <c r="C747" s="194"/>
    </row>
    <row r="748" customFormat="false" ht="12.75" hidden="false" customHeight="false" outlineLevel="0" collapsed="false">
      <c r="C748" s="194"/>
    </row>
    <row r="749" customFormat="false" ht="12.75" hidden="false" customHeight="false" outlineLevel="0" collapsed="false">
      <c r="C749" s="194"/>
    </row>
    <row r="750" customFormat="false" ht="12.75" hidden="false" customHeight="false" outlineLevel="0" collapsed="false">
      <c r="C750" s="194"/>
    </row>
    <row r="751" customFormat="false" ht="12.75" hidden="false" customHeight="false" outlineLevel="0" collapsed="false">
      <c r="C751" s="194"/>
    </row>
    <row r="752" customFormat="false" ht="12.75" hidden="false" customHeight="false" outlineLevel="0" collapsed="false">
      <c r="C752" s="194"/>
    </row>
    <row r="753" customFormat="false" ht="12.75" hidden="false" customHeight="false" outlineLevel="0" collapsed="false">
      <c r="C753" s="194"/>
    </row>
    <row r="754" customFormat="false" ht="12.75" hidden="false" customHeight="false" outlineLevel="0" collapsed="false">
      <c r="C754" s="194"/>
    </row>
    <row r="755" customFormat="false" ht="12.75" hidden="false" customHeight="false" outlineLevel="0" collapsed="false">
      <c r="C755" s="194"/>
    </row>
    <row r="756" customFormat="false" ht="12.75" hidden="false" customHeight="false" outlineLevel="0" collapsed="false">
      <c r="C756" s="194"/>
    </row>
    <row r="757" customFormat="false" ht="12.75" hidden="false" customHeight="false" outlineLevel="0" collapsed="false">
      <c r="C757" s="194"/>
    </row>
    <row r="758" customFormat="false" ht="12.75" hidden="false" customHeight="false" outlineLevel="0" collapsed="false">
      <c r="C758" s="194"/>
    </row>
    <row r="759" customFormat="false" ht="12.75" hidden="false" customHeight="false" outlineLevel="0" collapsed="false">
      <c r="C759" s="194"/>
    </row>
    <row r="760" customFormat="false" ht="12.75" hidden="false" customHeight="false" outlineLevel="0" collapsed="false">
      <c r="C760" s="194"/>
    </row>
    <row r="761" customFormat="false" ht="12.75" hidden="false" customHeight="false" outlineLevel="0" collapsed="false">
      <c r="C761" s="194"/>
    </row>
    <row r="762" customFormat="false" ht="12.75" hidden="false" customHeight="false" outlineLevel="0" collapsed="false">
      <c r="C762" s="194"/>
    </row>
    <row r="763" customFormat="false" ht="12.75" hidden="false" customHeight="false" outlineLevel="0" collapsed="false">
      <c r="C763" s="194"/>
    </row>
    <row r="764" customFormat="false" ht="12.75" hidden="false" customHeight="false" outlineLevel="0" collapsed="false">
      <c r="C764" s="194"/>
    </row>
    <row r="765" customFormat="false" ht="12.75" hidden="false" customHeight="false" outlineLevel="0" collapsed="false">
      <c r="C765" s="194"/>
    </row>
    <row r="766" customFormat="false" ht="12.75" hidden="false" customHeight="false" outlineLevel="0" collapsed="false">
      <c r="C766" s="194"/>
    </row>
    <row r="767" customFormat="false" ht="12.75" hidden="false" customHeight="false" outlineLevel="0" collapsed="false">
      <c r="C767" s="194"/>
    </row>
    <row r="768" customFormat="false" ht="12.75" hidden="false" customHeight="false" outlineLevel="0" collapsed="false">
      <c r="C768" s="194"/>
    </row>
    <row r="769" customFormat="false" ht="12.75" hidden="false" customHeight="false" outlineLevel="0" collapsed="false">
      <c r="C769" s="194"/>
    </row>
    <row r="770" customFormat="false" ht="12.75" hidden="false" customHeight="false" outlineLevel="0" collapsed="false">
      <c r="C770" s="194"/>
    </row>
    <row r="771" customFormat="false" ht="12.75" hidden="false" customHeight="false" outlineLevel="0" collapsed="false">
      <c r="C771" s="194"/>
    </row>
    <row r="772" customFormat="false" ht="12.75" hidden="false" customHeight="false" outlineLevel="0" collapsed="false">
      <c r="C772" s="194"/>
    </row>
    <row r="773" customFormat="false" ht="12.75" hidden="false" customHeight="false" outlineLevel="0" collapsed="false">
      <c r="C773" s="194"/>
    </row>
    <row r="774" customFormat="false" ht="12.75" hidden="false" customHeight="false" outlineLevel="0" collapsed="false">
      <c r="C774" s="194"/>
    </row>
    <row r="775" customFormat="false" ht="12.75" hidden="false" customHeight="false" outlineLevel="0" collapsed="false">
      <c r="C775" s="194"/>
    </row>
    <row r="776" customFormat="false" ht="12.75" hidden="false" customHeight="false" outlineLevel="0" collapsed="false">
      <c r="C776" s="194"/>
    </row>
    <row r="777" customFormat="false" ht="12.75" hidden="false" customHeight="false" outlineLevel="0" collapsed="false">
      <c r="C777" s="194"/>
    </row>
    <row r="778" customFormat="false" ht="12.75" hidden="false" customHeight="false" outlineLevel="0" collapsed="false">
      <c r="C778" s="194"/>
    </row>
    <row r="779" customFormat="false" ht="12.75" hidden="false" customHeight="false" outlineLevel="0" collapsed="false">
      <c r="C779" s="194"/>
    </row>
    <row r="780" customFormat="false" ht="12.75" hidden="false" customHeight="false" outlineLevel="0" collapsed="false">
      <c r="C780" s="194"/>
    </row>
    <row r="781" customFormat="false" ht="12.75" hidden="false" customHeight="false" outlineLevel="0" collapsed="false">
      <c r="C781" s="194"/>
    </row>
    <row r="782" customFormat="false" ht="12.75" hidden="false" customHeight="false" outlineLevel="0" collapsed="false">
      <c r="C782" s="194"/>
    </row>
    <row r="783" customFormat="false" ht="12.75" hidden="false" customHeight="false" outlineLevel="0" collapsed="false">
      <c r="C783" s="194"/>
    </row>
    <row r="784" customFormat="false" ht="12.75" hidden="false" customHeight="false" outlineLevel="0" collapsed="false">
      <c r="C784" s="194"/>
    </row>
    <row r="785" customFormat="false" ht="12.75" hidden="false" customHeight="false" outlineLevel="0" collapsed="false">
      <c r="C785" s="194"/>
    </row>
    <row r="786" customFormat="false" ht="12.75" hidden="false" customHeight="false" outlineLevel="0" collapsed="false">
      <c r="C786" s="194"/>
    </row>
    <row r="787" customFormat="false" ht="12.75" hidden="false" customHeight="false" outlineLevel="0" collapsed="false">
      <c r="C787" s="194"/>
    </row>
    <row r="788" customFormat="false" ht="12.75" hidden="false" customHeight="false" outlineLevel="0" collapsed="false">
      <c r="C788" s="194"/>
    </row>
    <row r="789" customFormat="false" ht="12.75" hidden="false" customHeight="false" outlineLevel="0" collapsed="false">
      <c r="C789" s="194"/>
    </row>
    <row r="790" customFormat="false" ht="12.75" hidden="false" customHeight="false" outlineLevel="0" collapsed="false">
      <c r="C790" s="194"/>
    </row>
    <row r="791" customFormat="false" ht="12.75" hidden="false" customHeight="false" outlineLevel="0" collapsed="false">
      <c r="C791" s="194"/>
    </row>
    <row r="792" customFormat="false" ht="12.75" hidden="false" customHeight="false" outlineLevel="0" collapsed="false">
      <c r="C792" s="194"/>
    </row>
    <row r="793" customFormat="false" ht="12.75" hidden="false" customHeight="false" outlineLevel="0" collapsed="false">
      <c r="C793" s="194"/>
    </row>
    <row r="794" customFormat="false" ht="12.75" hidden="false" customHeight="false" outlineLevel="0" collapsed="false">
      <c r="C794" s="194"/>
    </row>
    <row r="795" customFormat="false" ht="12.75" hidden="false" customHeight="false" outlineLevel="0" collapsed="false">
      <c r="C795" s="194"/>
    </row>
    <row r="796" customFormat="false" ht="12.75" hidden="false" customHeight="false" outlineLevel="0" collapsed="false">
      <c r="C796" s="194"/>
    </row>
    <row r="797" customFormat="false" ht="12.75" hidden="false" customHeight="false" outlineLevel="0" collapsed="false">
      <c r="C797" s="194"/>
    </row>
    <row r="798" customFormat="false" ht="12.75" hidden="false" customHeight="false" outlineLevel="0" collapsed="false">
      <c r="C798" s="194"/>
    </row>
    <row r="799" customFormat="false" ht="12.75" hidden="false" customHeight="false" outlineLevel="0" collapsed="false">
      <c r="C799" s="194"/>
    </row>
    <row r="800" customFormat="false" ht="12.75" hidden="false" customHeight="false" outlineLevel="0" collapsed="false">
      <c r="C800" s="194"/>
    </row>
    <row r="801" customFormat="false" ht="12.75" hidden="false" customHeight="false" outlineLevel="0" collapsed="false">
      <c r="C801" s="194"/>
    </row>
    <row r="802" customFormat="false" ht="12.75" hidden="false" customHeight="false" outlineLevel="0" collapsed="false">
      <c r="C802" s="194"/>
    </row>
    <row r="803" customFormat="false" ht="12.75" hidden="false" customHeight="false" outlineLevel="0" collapsed="false">
      <c r="C803" s="194"/>
    </row>
    <row r="804" customFormat="false" ht="12.75" hidden="false" customHeight="false" outlineLevel="0" collapsed="false">
      <c r="C804" s="194"/>
    </row>
    <row r="805" customFormat="false" ht="12.75" hidden="false" customHeight="false" outlineLevel="0" collapsed="false">
      <c r="C805" s="194"/>
    </row>
    <row r="806" customFormat="false" ht="12.75" hidden="false" customHeight="false" outlineLevel="0" collapsed="false">
      <c r="C806" s="194"/>
    </row>
    <row r="807" customFormat="false" ht="12.75" hidden="false" customHeight="false" outlineLevel="0" collapsed="false">
      <c r="C807" s="194"/>
    </row>
    <row r="808" customFormat="false" ht="12.75" hidden="false" customHeight="false" outlineLevel="0" collapsed="false">
      <c r="C808" s="194"/>
    </row>
    <row r="809" customFormat="false" ht="12.75" hidden="false" customHeight="false" outlineLevel="0" collapsed="false">
      <c r="C809" s="194"/>
    </row>
    <row r="810" customFormat="false" ht="12.75" hidden="false" customHeight="false" outlineLevel="0" collapsed="false">
      <c r="C810" s="194"/>
    </row>
    <row r="811" customFormat="false" ht="12.75" hidden="false" customHeight="false" outlineLevel="0" collapsed="false">
      <c r="C811" s="194"/>
    </row>
    <row r="812" customFormat="false" ht="12.75" hidden="false" customHeight="false" outlineLevel="0" collapsed="false">
      <c r="C812" s="194"/>
    </row>
    <row r="813" customFormat="false" ht="12.75" hidden="false" customHeight="false" outlineLevel="0" collapsed="false">
      <c r="C813" s="194"/>
    </row>
    <row r="814" customFormat="false" ht="12.75" hidden="false" customHeight="false" outlineLevel="0" collapsed="false">
      <c r="C814" s="194"/>
    </row>
    <row r="815" customFormat="false" ht="12.75" hidden="false" customHeight="false" outlineLevel="0" collapsed="false">
      <c r="C815" s="194"/>
    </row>
    <row r="816" customFormat="false" ht="12.75" hidden="false" customHeight="false" outlineLevel="0" collapsed="false">
      <c r="C816" s="194"/>
    </row>
    <row r="817" customFormat="false" ht="12.75" hidden="false" customHeight="false" outlineLevel="0" collapsed="false">
      <c r="C817" s="194"/>
    </row>
    <row r="818" customFormat="false" ht="12.75" hidden="false" customHeight="false" outlineLevel="0" collapsed="false">
      <c r="C818" s="194"/>
    </row>
    <row r="819" customFormat="false" ht="12.75" hidden="false" customHeight="false" outlineLevel="0" collapsed="false">
      <c r="C819" s="194"/>
    </row>
    <row r="820" customFormat="false" ht="12.75" hidden="false" customHeight="false" outlineLevel="0" collapsed="false">
      <c r="C820" s="194"/>
    </row>
    <row r="821" customFormat="false" ht="12.75" hidden="false" customHeight="false" outlineLevel="0" collapsed="false">
      <c r="C821" s="194"/>
    </row>
    <row r="822" customFormat="false" ht="12.75" hidden="false" customHeight="false" outlineLevel="0" collapsed="false">
      <c r="C822" s="194"/>
    </row>
    <row r="823" customFormat="false" ht="12.75" hidden="false" customHeight="false" outlineLevel="0" collapsed="false">
      <c r="C823" s="194"/>
    </row>
    <row r="824" customFormat="false" ht="12.75" hidden="false" customHeight="false" outlineLevel="0" collapsed="false">
      <c r="C824" s="194"/>
    </row>
    <row r="825" customFormat="false" ht="12.75" hidden="false" customHeight="false" outlineLevel="0" collapsed="false">
      <c r="C825" s="194"/>
    </row>
    <row r="826" customFormat="false" ht="12.75" hidden="false" customHeight="false" outlineLevel="0" collapsed="false">
      <c r="C826" s="194"/>
    </row>
    <row r="827" customFormat="false" ht="12.75" hidden="false" customHeight="false" outlineLevel="0" collapsed="false">
      <c r="C827" s="194"/>
    </row>
    <row r="828" customFormat="false" ht="12.75" hidden="false" customHeight="false" outlineLevel="0" collapsed="false">
      <c r="C828" s="194"/>
    </row>
    <row r="829" customFormat="false" ht="12.75" hidden="false" customHeight="false" outlineLevel="0" collapsed="false">
      <c r="C829" s="194"/>
    </row>
    <row r="830" customFormat="false" ht="12.75" hidden="false" customHeight="false" outlineLevel="0" collapsed="false">
      <c r="C830" s="194"/>
    </row>
    <row r="831" customFormat="false" ht="12.75" hidden="false" customHeight="false" outlineLevel="0" collapsed="false">
      <c r="C831" s="194"/>
    </row>
    <row r="832" customFormat="false" ht="12.75" hidden="false" customHeight="false" outlineLevel="0" collapsed="false">
      <c r="C832" s="194"/>
    </row>
    <row r="833" customFormat="false" ht="12.75" hidden="false" customHeight="false" outlineLevel="0" collapsed="false">
      <c r="C833" s="194"/>
    </row>
    <row r="834" customFormat="false" ht="12.75" hidden="false" customHeight="false" outlineLevel="0" collapsed="false">
      <c r="C834" s="194"/>
    </row>
    <row r="835" customFormat="false" ht="12.75" hidden="false" customHeight="false" outlineLevel="0" collapsed="false">
      <c r="C835" s="194"/>
    </row>
    <row r="836" customFormat="false" ht="12.75" hidden="false" customHeight="false" outlineLevel="0" collapsed="false">
      <c r="C836" s="194"/>
    </row>
    <row r="837" customFormat="false" ht="12.75" hidden="false" customHeight="false" outlineLevel="0" collapsed="false">
      <c r="C837" s="194"/>
    </row>
    <row r="838" customFormat="false" ht="12.75" hidden="false" customHeight="false" outlineLevel="0" collapsed="false">
      <c r="C838" s="194"/>
    </row>
    <row r="839" customFormat="false" ht="12.75" hidden="false" customHeight="false" outlineLevel="0" collapsed="false">
      <c r="C839" s="194"/>
    </row>
    <row r="840" customFormat="false" ht="12.75" hidden="false" customHeight="false" outlineLevel="0" collapsed="false">
      <c r="C840" s="194"/>
    </row>
    <row r="841" customFormat="false" ht="12.75" hidden="false" customHeight="false" outlineLevel="0" collapsed="false">
      <c r="C841" s="194"/>
    </row>
    <row r="842" customFormat="false" ht="12.75" hidden="false" customHeight="false" outlineLevel="0" collapsed="false">
      <c r="C842" s="194"/>
    </row>
    <row r="843" customFormat="false" ht="12.75" hidden="false" customHeight="false" outlineLevel="0" collapsed="false">
      <c r="C843" s="194"/>
    </row>
    <row r="844" customFormat="false" ht="12.75" hidden="false" customHeight="false" outlineLevel="0" collapsed="false">
      <c r="C844" s="194"/>
    </row>
    <row r="845" customFormat="false" ht="12.75" hidden="false" customHeight="false" outlineLevel="0" collapsed="false">
      <c r="C845" s="194"/>
    </row>
    <row r="846" customFormat="false" ht="12.75" hidden="false" customHeight="false" outlineLevel="0" collapsed="false">
      <c r="C846" s="194"/>
    </row>
    <row r="847" customFormat="false" ht="12.75" hidden="false" customHeight="false" outlineLevel="0" collapsed="false">
      <c r="C847" s="194"/>
    </row>
    <row r="848" customFormat="false" ht="12.75" hidden="false" customHeight="false" outlineLevel="0" collapsed="false">
      <c r="C848" s="194"/>
    </row>
    <row r="849" customFormat="false" ht="12.75" hidden="false" customHeight="false" outlineLevel="0" collapsed="false">
      <c r="C849" s="194"/>
    </row>
    <row r="850" customFormat="false" ht="12.75" hidden="false" customHeight="false" outlineLevel="0" collapsed="false">
      <c r="C850" s="194"/>
    </row>
    <row r="851" customFormat="false" ht="12.75" hidden="false" customHeight="false" outlineLevel="0" collapsed="false">
      <c r="C851" s="194"/>
    </row>
    <row r="852" customFormat="false" ht="12.75" hidden="false" customHeight="false" outlineLevel="0" collapsed="false">
      <c r="C852" s="194"/>
    </row>
    <row r="853" customFormat="false" ht="12.75" hidden="false" customHeight="false" outlineLevel="0" collapsed="false">
      <c r="C853" s="194"/>
    </row>
    <row r="854" customFormat="false" ht="12.75" hidden="false" customHeight="false" outlineLevel="0" collapsed="false">
      <c r="C854" s="194"/>
    </row>
    <row r="855" customFormat="false" ht="12.75" hidden="false" customHeight="false" outlineLevel="0" collapsed="false">
      <c r="C855" s="194"/>
    </row>
    <row r="856" customFormat="false" ht="12.75" hidden="false" customHeight="false" outlineLevel="0" collapsed="false">
      <c r="C856" s="194"/>
    </row>
    <row r="857" customFormat="false" ht="12.75" hidden="false" customHeight="false" outlineLevel="0" collapsed="false">
      <c r="C857" s="194"/>
    </row>
    <row r="858" customFormat="false" ht="12.75" hidden="false" customHeight="false" outlineLevel="0" collapsed="false">
      <c r="C858" s="194"/>
    </row>
    <row r="859" customFormat="false" ht="12.75" hidden="false" customHeight="false" outlineLevel="0" collapsed="false">
      <c r="C859" s="194"/>
    </row>
    <row r="860" customFormat="false" ht="12.75" hidden="false" customHeight="false" outlineLevel="0" collapsed="false">
      <c r="C860" s="194"/>
    </row>
    <row r="861" customFormat="false" ht="12.75" hidden="false" customHeight="false" outlineLevel="0" collapsed="false">
      <c r="C861" s="194"/>
    </row>
    <row r="862" customFormat="false" ht="12.75" hidden="false" customHeight="false" outlineLevel="0" collapsed="false">
      <c r="C862" s="194"/>
    </row>
    <row r="863" customFormat="false" ht="12.75" hidden="false" customHeight="false" outlineLevel="0" collapsed="false">
      <c r="C863" s="194"/>
    </row>
    <row r="864" customFormat="false" ht="12.75" hidden="false" customHeight="false" outlineLevel="0" collapsed="false">
      <c r="C864" s="194"/>
    </row>
    <row r="865" customFormat="false" ht="12.75" hidden="false" customHeight="false" outlineLevel="0" collapsed="false">
      <c r="C865" s="194"/>
    </row>
    <row r="866" customFormat="false" ht="12.75" hidden="false" customHeight="false" outlineLevel="0" collapsed="false">
      <c r="C866" s="194"/>
    </row>
    <row r="867" customFormat="false" ht="12.75" hidden="false" customHeight="false" outlineLevel="0" collapsed="false">
      <c r="C867" s="194"/>
    </row>
    <row r="868" customFormat="false" ht="12.75" hidden="false" customHeight="false" outlineLevel="0" collapsed="false">
      <c r="C868" s="194"/>
    </row>
    <row r="869" customFormat="false" ht="12.75" hidden="false" customHeight="false" outlineLevel="0" collapsed="false">
      <c r="C869" s="194"/>
    </row>
    <row r="870" customFormat="false" ht="12.75" hidden="false" customHeight="false" outlineLevel="0" collapsed="false">
      <c r="C870" s="194"/>
    </row>
    <row r="871" customFormat="false" ht="12.75" hidden="false" customHeight="false" outlineLevel="0" collapsed="false">
      <c r="C871" s="194"/>
    </row>
    <row r="872" customFormat="false" ht="12.75" hidden="false" customHeight="false" outlineLevel="0" collapsed="false">
      <c r="C872" s="194"/>
    </row>
    <row r="873" customFormat="false" ht="12.75" hidden="false" customHeight="false" outlineLevel="0" collapsed="false">
      <c r="C873" s="194"/>
    </row>
    <row r="874" customFormat="false" ht="12.75" hidden="false" customHeight="false" outlineLevel="0" collapsed="false">
      <c r="C874" s="194"/>
    </row>
    <row r="875" customFormat="false" ht="12.75" hidden="false" customHeight="false" outlineLevel="0" collapsed="false">
      <c r="C875" s="194"/>
    </row>
    <row r="876" customFormat="false" ht="12.75" hidden="false" customHeight="false" outlineLevel="0" collapsed="false">
      <c r="C876" s="194"/>
    </row>
    <row r="877" customFormat="false" ht="12.75" hidden="false" customHeight="false" outlineLevel="0" collapsed="false">
      <c r="C877" s="194"/>
    </row>
    <row r="878" customFormat="false" ht="12.75" hidden="false" customHeight="false" outlineLevel="0" collapsed="false">
      <c r="C878" s="194"/>
    </row>
    <row r="879" customFormat="false" ht="12.75" hidden="false" customHeight="false" outlineLevel="0" collapsed="false">
      <c r="C879" s="194"/>
    </row>
    <row r="880" customFormat="false" ht="12.75" hidden="false" customHeight="false" outlineLevel="0" collapsed="false">
      <c r="C880" s="194"/>
    </row>
    <row r="881" customFormat="false" ht="12.75" hidden="false" customHeight="false" outlineLevel="0" collapsed="false">
      <c r="C881" s="194"/>
    </row>
    <row r="882" customFormat="false" ht="12.75" hidden="false" customHeight="false" outlineLevel="0" collapsed="false">
      <c r="C882" s="194"/>
    </row>
    <row r="883" customFormat="false" ht="12.75" hidden="false" customHeight="false" outlineLevel="0" collapsed="false">
      <c r="C883" s="194"/>
    </row>
    <row r="884" customFormat="false" ht="12.75" hidden="false" customHeight="false" outlineLevel="0" collapsed="false">
      <c r="C884" s="194"/>
    </row>
    <row r="885" customFormat="false" ht="12.75" hidden="false" customHeight="false" outlineLevel="0" collapsed="false">
      <c r="C885" s="194"/>
    </row>
    <row r="886" customFormat="false" ht="12.75" hidden="false" customHeight="false" outlineLevel="0" collapsed="false">
      <c r="C886" s="194"/>
    </row>
    <row r="887" customFormat="false" ht="12.75" hidden="false" customHeight="false" outlineLevel="0" collapsed="false">
      <c r="C887" s="194"/>
    </row>
    <row r="888" customFormat="false" ht="12.75" hidden="false" customHeight="false" outlineLevel="0" collapsed="false">
      <c r="C888" s="194"/>
    </row>
    <row r="889" customFormat="false" ht="12.75" hidden="false" customHeight="false" outlineLevel="0" collapsed="false">
      <c r="C889" s="194"/>
    </row>
    <row r="890" customFormat="false" ht="12.75" hidden="false" customHeight="false" outlineLevel="0" collapsed="false">
      <c r="C890" s="194"/>
    </row>
    <row r="891" customFormat="false" ht="12.75" hidden="false" customHeight="false" outlineLevel="0" collapsed="false">
      <c r="C891" s="194"/>
    </row>
    <row r="892" customFormat="false" ht="12.75" hidden="false" customHeight="false" outlineLevel="0" collapsed="false">
      <c r="C892" s="194"/>
    </row>
    <row r="893" customFormat="false" ht="12.75" hidden="false" customHeight="false" outlineLevel="0" collapsed="false">
      <c r="C893" s="194"/>
    </row>
    <row r="894" customFormat="false" ht="12.75" hidden="false" customHeight="false" outlineLevel="0" collapsed="false">
      <c r="C894" s="194"/>
    </row>
    <row r="895" customFormat="false" ht="12.75" hidden="false" customHeight="false" outlineLevel="0" collapsed="false">
      <c r="C895" s="194"/>
    </row>
    <row r="896" customFormat="false" ht="12.75" hidden="false" customHeight="false" outlineLevel="0" collapsed="false">
      <c r="C896" s="194"/>
    </row>
    <row r="897" customFormat="false" ht="12.75" hidden="false" customHeight="false" outlineLevel="0" collapsed="false">
      <c r="C897" s="194"/>
    </row>
    <row r="898" customFormat="false" ht="12.75" hidden="false" customHeight="false" outlineLevel="0" collapsed="false">
      <c r="C898" s="194"/>
    </row>
    <row r="899" customFormat="false" ht="12.75" hidden="false" customHeight="false" outlineLevel="0" collapsed="false">
      <c r="C899" s="194"/>
    </row>
    <row r="900" customFormat="false" ht="12.75" hidden="false" customHeight="false" outlineLevel="0" collapsed="false">
      <c r="C900" s="194"/>
    </row>
    <row r="901" customFormat="false" ht="12.75" hidden="false" customHeight="false" outlineLevel="0" collapsed="false">
      <c r="C901" s="194"/>
    </row>
    <row r="902" customFormat="false" ht="12.75" hidden="false" customHeight="false" outlineLevel="0" collapsed="false">
      <c r="C902" s="194"/>
    </row>
    <row r="903" customFormat="false" ht="12.75" hidden="false" customHeight="false" outlineLevel="0" collapsed="false">
      <c r="C903" s="194"/>
    </row>
    <row r="904" customFormat="false" ht="12.75" hidden="false" customHeight="false" outlineLevel="0" collapsed="false">
      <c r="C904" s="194"/>
    </row>
    <row r="905" customFormat="false" ht="12.75" hidden="false" customHeight="false" outlineLevel="0" collapsed="false">
      <c r="C905" s="194"/>
    </row>
    <row r="906" customFormat="false" ht="12.75" hidden="false" customHeight="false" outlineLevel="0" collapsed="false">
      <c r="C906" s="194"/>
    </row>
    <row r="907" customFormat="false" ht="12.75" hidden="false" customHeight="false" outlineLevel="0" collapsed="false">
      <c r="C907" s="194"/>
    </row>
    <row r="908" customFormat="false" ht="12.75" hidden="false" customHeight="false" outlineLevel="0" collapsed="false">
      <c r="C908" s="194"/>
    </row>
    <row r="909" customFormat="false" ht="12.75" hidden="false" customHeight="false" outlineLevel="0" collapsed="false">
      <c r="C909" s="194"/>
    </row>
    <row r="910" customFormat="false" ht="12.75" hidden="false" customHeight="false" outlineLevel="0" collapsed="false">
      <c r="C910" s="194"/>
    </row>
    <row r="911" customFormat="false" ht="12.75" hidden="false" customHeight="false" outlineLevel="0" collapsed="false">
      <c r="C911" s="194"/>
    </row>
    <row r="912" customFormat="false" ht="12.75" hidden="false" customHeight="false" outlineLevel="0" collapsed="false">
      <c r="C912" s="194"/>
    </row>
    <row r="913" customFormat="false" ht="12.75" hidden="false" customHeight="false" outlineLevel="0" collapsed="false">
      <c r="C913" s="194"/>
    </row>
    <row r="914" customFormat="false" ht="12.75" hidden="false" customHeight="false" outlineLevel="0" collapsed="false">
      <c r="C914" s="194"/>
    </row>
    <row r="915" customFormat="false" ht="12.75" hidden="false" customHeight="false" outlineLevel="0" collapsed="false">
      <c r="C915" s="194"/>
    </row>
    <row r="916" customFormat="false" ht="12.75" hidden="false" customHeight="false" outlineLevel="0" collapsed="false">
      <c r="C916" s="194"/>
    </row>
    <row r="917" customFormat="false" ht="12.75" hidden="false" customHeight="false" outlineLevel="0" collapsed="false">
      <c r="C917" s="194"/>
    </row>
    <row r="918" customFormat="false" ht="12.75" hidden="false" customHeight="false" outlineLevel="0" collapsed="false">
      <c r="C918" s="194"/>
    </row>
    <row r="919" customFormat="false" ht="12.75" hidden="false" customHeight="false" outlineLevel="0" collapsed="false">
      <c r="C919" s="194"/>
    </row>
    <row r="920" customFormat="false" ht="12.75" hidden="false" customHeight="false" outlineLevel="0" collapsed="false">
      <c r="C920" s="194"/>
    </row>
    <row r="921" customFormat="false" ht="12.75" hidden="false" customHeight="false" outlineLevel="0" collapsed="false">
      <c r="C921" s="194"/>
    </row>
    <row r="922" customFormat="false" ht="12.75" hidden="false" customHeight="false" outlineLevel="0" collapsed="false">
      <c r="C922" s="194"/>
    </row>
    <row r="923" customFormat="false" ht="12.75" hidden="false" customHeight="false" outlineLevel="0" collapsed="false">
      <c r="C923" s="194"/>
    </row>
    <row r="924" customFormat="false" ht="12.75" hidden="false" customHeight="false" outlineLevel="0" collapsed="false">
      <c r="C924" s="194"/>
    </row>
    <row r="925" customFormat="false" ht="12.75" hidden="false" customHeight="false" outlineLevel="0" collapsed="false">
      <c r="C925" s="194"/>
    </row>
    <row r="926" customFormat="false" ht="12.75" hidden="false" customHeight="false" outlineLevel="0" collapsed="false">
      <c r="C926" s="194"/>
    </row>
    <row r="927" customFormat="false" ht="12.75" hidden="false" customHeight="false" outlineLevel="0" collapsed="false">
      <c r="C927" s="194"/>
    </row>
    <row r="928" customFormat="false" ht="12.75" hidden="false" customHeight="false" outlineLevel="0" collapsed="false">
      <c r="C928" s="194"/>
    </row>
    <row r="929" customFormat="false" ht="12.75" hidden="false" customHeight="false" outlineLevel="0" collapsed="false">
      <c r="C929" s="194"/>
    </row>
    <row r="930" customFormat="false" ht="12.75" hidden="false" customHeight="false" outlineLevel="0" collapsed="false">
      <c r="C930" s="194"/>
    </row>
    <row r="931" customFormat="false" ht="12.75" hidden="false" customHeight="false" outlineLevel="0" collapsed="false">
      <c r="C931" s="194"/>
    </row>
    <row r="932" customFormat="false" ht="12.75" hidden="false" customHeight="false" outlineLevel="0" collapsed="false">
      <c r="C932" s="194"/>
    </row>
    <row r="933" customFormat="false" ht="12.75" hidden="false" customHeight="false" outlineLevel="0" collapsed="false">
      <c r="C933" s="194"/>
    </row>
    <row r="934" customFormat="false" ht="12.75" hidden="false" customHeight="false" outlineLevel="0" collapsed="false">
      <c r="C934" s="194"/>
    </row>
    <row r="935" customFormat="false" ht="12.75" hidden="false" customHeight="false" outlineLevel="0" collapsed="false">
      <c r="C935" s="194"/>
    </row>
    <row r="936" customFormat="false" ht="12.75" hidden="false" customHeight="false" outlineLevel="0" collapsed="false">
      <c r="C936" s="194"/>
    </row>
    <row r="937" customFormat="false" ht="12.75" hidden="false" customHeight="false" outlineLevel="0" collapsed="false">
      <c r="C937" s="194"/>
    </row>
    <row r="938" customFormat="false" ht="12.75" hidden="false" customHeight="false" outlineLevel="0" collapsed="false">
      <c r="C938" s="194"/>
    </row>
    <row r="939" customFormat="false" ht="12.75" hidden="false" customHeight="false" outlineLevel="0" collapsed="false">
      <c r="C939" s="194"/>
    </row>
    <row r="940" customFormat="false" ht="12.75" hidden="false" customHeight="false" outlineLevel="0" collapsed="false">
      <c r="C940" s="194"/>
    </row>
    <row r="941" customFormat="false" ht="12.75" hidden="false" customHeight="false" outlineLevel="0" collapsed="false">
      <c r="C941" s="194"/>
    </row>
    <row r="942" customFormat="false" ht="12.75" hidden="false" customHeight="false" outlineLevel="0" collapsed="false">
      <c r="C942" s="194"/>
    </row>
    <row r="943" customFormat="false" ht="12.75" hidden="false" customHeight="false" outlineLevel="0" collapsed="false">
      <c r="C943" s="194"/>
    </row>
    <row r="944" customFormat="false" ht="12.75" hidden="false" customHeight="false" outlineLevel="0" collapsed="false">
      <c r="C944" s="194"/>
    </row>
    <row r="945" customFormat="false" ht="12.75" hidden="false" customHeight="false" outlineLevel="0" collapsed="false">
      <c r="C945" s="194"/>
    </row>
    <row r="946" customFormat="false" ht="12.75" hidden="false" customHeight="false" outlineLevel="0" collapsed="false">
      <c r="C946" s="194"/>
    </row>
    <row r="947" customFormat="false" ht="12.75" hidden="false" customHeight="false" outlineLevel="0" collapsed="false">
      <c r="C947" s="194"/>
    </row>
    <row r="948" customFormat="false" ht="12.75" hidden="false" customHeight="false" outlineLevel="0" collapsed="false">
      <c r="C948" s="194"/>
    </row>
    <row r="949" customFormat="false" ht="12.75" hidden="false" customHeight="false" outlineLevel="0" collapsed="false">
      <c r="C949" s="194"/>
    </row>
    <row r="950" customFormat="false" ht="12.75" hidden="false" customHeight="false" outlineLevel="0" collapsed="false">
      <c r="C950" s="194"/>
    </row>
    <row r="951" customFormat="false" ht="12.75" hidden="false" customHeight="false" outlineLevel="0" collapsed="false">
      <c r="C951" s="194"/>
    </row>
    <row r="952" customFormat="false" ht="12.75" hidden="false" customHeight="false" outlineLevel="0" collapsed="false">
      <c r="C952" s="194"/>
    </row>
    <row r="953" customFormat="false" ht="12.75" hidden="false" customHeight="false" outlineLevel="0" collapsed="false">
      <c r="C953" s="194"/>
    </row>
    <row r="954" customFormat="false" ht="12.75" hidden="false" customHeight="false" outlineLevel="0" collapsed="false">
      <c r="C954" s="194"/>
    </row>
    <row r="955" customFormat="false" ht="12.75" hidden="false" customHeight="false" outlineLevel="0" collapsed="false">
      <c r="C955" s="194"/>
    </row>
    <row r="956" customFormat="false" ht="12.75" hidden="false" customHeight="false" outlineLevel="0" collapsed="false">
      <c r="C956" s="194"/>
    </row>
    <row r="957" customFormat="false" ht="12.75" hidden="false" customHeight="false" outlineLevel="0" collapsed="false">
      <c r="C957" s="194"/>
    </row>
    <row r="958" customFormat="false" ht="12.75" hidden="false" customHeight="false" outlineLevel="0" collapsed="false">
      <c r="C958" s="194"/>
    </row>
    <row r="959" customFormat="false" ht="12.75" hidden="false" customHeight="false" outlineLevel="0" collapsed="false">
      <c r="C959" s="194"/>
    </row>
    <row r="960" customFormat="false" ht="12.75" hidden="false" customHeight="false" outlineLevel="0" collapsed="false">
      <c r="C960" s="194"/>
    </row>
    <row r="961" customFormat="false" ht="12.75" hidden="false" customHeight="false" outlineLevel="0" collapsed="false">
      <c r="C961" s="194"/>
    </row>
    <row r="962" customFormat="false" ht="12.75" hidden="false" customHeight="false" outlineLevel="0" collapsed="false">
      <c r="C962" s="194"/>
    </row>
    <row r="963" customFormat="false" ht="12.75" hidden="false" customHeight="false" outlineLevel="0" collapsed="false">
      <c r="C963" s="194"/>
    </row>
    <row r="964" customFormat="false" ht="12.75" hidden="false" customHeight="false" outlineLevel="0" collapsed="false">
      <c r="C964" s="194"/>
    </row>
    <row r="965" customFormat="false" ht="12.75" hidden="false" customHeight="false" outlineLevel="0" collapsed="false">
      <c r="C965" s="194"/>
    </row>
    <row r="966" customFormat="false" ht="12.75" hidden="false" customHeight="false" outlineLevel="0" collapsed="false">
      <c r="C966" s="194"/>
    </row>
    <row r="967" customFormat="false" ht="12.75" hidden="false" customHeight="false" outlineLevel="0" collapsed="false">
      <c r="C967" s="194"/>
    </row>
    <row r="968" customFormat="false" ht="12.75" hidden="false" customHeight="false" outlineLevel="0" collapsed="false">
      <c r="C968" s="194"/>
    </row>
    <row r="969" customFormat="false" ht="12.75" hidden="false" customHeight="false" outlineLevel="0" collapsed="false">
      <c r="C969" s="194"/>
    </row>
    <row r="970" customFormat="false" ht="12.75" hidden="false" customHeight="false" outlineLevel="0" collapsed="false">
      <c r="C970" s="194"/>
    </row>
    <row r="971" customFormat="false" ht="12.75" hidden="false" customHeight="false" outlineLevel="0" collapsed="false">
      <c r="C971" s="194"/>
    </row>
    <row r="972" customFormat="false" ht="12.75" hidden="false" customHeight="false" outlineLevel="0" collapsed="false">
      <c r="C972" s="194"/>
    </row>
    <row r="973" customFormat="false" ht="12.75" hidden="false" customHeight="false" outlineLevel="0" collapsed="false">
      <c r="C973" s="194"/>
    </row>
    <row r="974" customFormat="false" ht="12.75" hidden="false" customHeight="false" outlineLevel="0" collapsed="false">
      <c r="C974" s="194"/>
    </row>
    <row r="975" customFormat="false" ht="12.75" hidden="false" customHeight="false" outlineLevel="0" collapsed="false">
      <c r="C975" s="194"/>
    </row>
    <row r="976" customFormat="false" ht="12.75" hidden="false" customHeight="false" outlineLevel="0" collapsed="false">
      <c r="C976" s="194"/>
    </row>
    <row r="977" customFormat="false" ht="12.75" hidden="false" customHeight="false" outlineLevel="0" collapsed="false">
      <c r="C977" s="194"/>
    </row>
    <row r="978" customFormat="false" ht="12.75" hidden="false" customHeight="false" outlineLevel="0" collapsed="false">
      <c r="C978" s="194"/>
    </row>
    <row r="979" customFormat="false" ht="12.75" hidden="false" customHeight="false" outlineLevel="0" collapsed="false">
      <c r="C979" s="194"/>
    </row>
    <row r="980" customFormat="false" ht="12.75" hidden="false" customHeight="false" outlineLevel="0" collapsed="false">
      <c r="C980" s="194"/>
    </row>
    <row r="981" customFormat="false" ht="12.75" hidden="false" customHeight="false" outlineLevel="0" collapsed="false">
      <c r="C981" s="194"/>
    </row>
    <row r="982" customFormat="false" ht="12.75" hidden="false" customHeight="false" outlineLevel="0" collapsed="false">
      <c r="C982" s="194"/>
    </row>
    <row r="983" customFormat="false" ht="12.75" hidden="false" customHeight="false" outlineLevel="0" collapsed="false">
      <c r="C983" s="194"/>
    </row>
    <row r="984" customFormat="false" ht="12.75" hidden="false" customHeight="false" outlineLevel="0" collapsed="false">
      <c r="C984" s="194"/>
    </row>
    <row r="985" customFormat="false" ht="12.75" hidden="false" customHeight="false" outlineLevel="0" collapsed="false">
      <c r="C985" s="194"/>
    </row>
    <row r="986" customFormat="false" ht="12.75" hidden="false" customHeight="false" outlineLevel="0" collapsed="false">
      <c r="C986" s="194"/>
    </row>
    <row r="987" customFormat="false" ht="12.75" hidden="false" customHeight="false" outlineLevel="0" collapsed="false">
      <c r="C987" s="194"/>
    </row>
    <row r="988" customFormat="false" ht="12.75" hidden="false" customHeight="false" outlineLevel="0" collapsed="false">
      <c r="C988" s="194"/>
    </row>
    <row r="989" customFormat="false" ht="12.75" hidden="false" customHeight="false" outlineLevel="0" collapsed="false">
      <c r="C989" s="194"/>
    </row>
    <row r="990" customFormat="false" ht="12.75" hidden="false" customHeight="false" outlineLevel="0" collapsed="false">
      <c r="C990" s="194"/>
    </row>
    <row r="991" customFormat="false" ht="12.75" hidden="false" customHeight="false" outlineLevel="0" collapsed="false">
      <c r="C991" s="194"/>
    </row>
    <row r="992" customFormat="false" ht="12.75" hidden="false" customHeight="false" outlineLevel="0" collapsed="false">
      <c r="C992" s="194"/>
    </row>
    <row r="993" customFormat="false" ht="12.75" hidden="false" customHeight="false" outlineLevel="0" collapsed="false">
      <c r="C993" s="194"/>
    </row>
    <row r="994" customFormat="false" ht="12.75" hidden="false" customHeight="false" outlineLevel="0" collapsed="false">
      <c r="C994" s="194"/>
    </row>
    <row r="995" customFormat="false" ht="12.75" hidden="false" customHeight="false" outlineLevel="0" collapsed="false">
      <c r="C995" s="194"/>
    </row>
    <row r="996" customFormat="false" ht="12.75" hidden="false" customHeight="false" outlineLevel="0" collapsed="false">
      <c r="C996" s="194"/>
    </row>
    <row r="997" customFormat="false" ht="12.75" hidden="false" customHeight="false" outlineLevel="0" collapsed="false">
      <c r="C997" s="194"/>
    </row>
    <row r="998" customFormat="false" ht="12.75" hidden="false" customHeight="false" outlineLevel="0" collapsed="false">
      <c r="C998" s="194"/>
    </row>
    <row r="999" customFormat="false" ht="12.75" hidden="false" customHeight="false" outlineLevel="0" collapsed="false">
      <c r="C999" s="194"/>
    </row>
    <row r="1000" customFormat="false" ht="12.75" hidden="false" customHeight="false" outlineLevel="0" collapsed="false">
      <c r="C1000" s="194"/>
    </row>
  </sheetData>
  <conditionalFormatting sqref="H7:H19">
    <cfRule type="expression" priority="2" aboveAverage="0" equalAverage="0" bottom="0" percent="0" rank="0" text="" dxfId="9">
      <formula>LEN(TRIM(H7))&gt;0</formula>
    </cfRule>
  </conditionalFormatting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true" showErrorMessage="false" showInputMessage="false" sqref="D7:G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false" showInputMessage="false" sqref="H7:H19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  <tableParts>
    <tablePart r:id="rId3"/>
  </tablePart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56854"/>
    <pageSetUpPr fitToPage="false"/>
  </sheetPr>
  <dimension ref="A1:M39"/>
  <sheetViews>
    <sheetView showFormulas="false" showGridLines="true" showRowColHeaders="true" showZeros="true" rightToLeft="false" tabSelected="false" showOutlineSymbols="true" defaultGridColor="true" view="normal" topLeftCell="A7" colorId="64" zoomScale="135" zoomScaleNormal="135" zoomScalePageLayoutView="100" workbookViewId="0">
      <selection pane="topLeft" activeCell="B16" activeCellId="0" sqref="B16"/>
    </sheetView>
  </sheetViews>
  <sheetFormatPr defaultColWidth="12.66796875" defaultRowHeight="12.75" zeroHeight="false" outlineLevelRow="0" outlineLevelCol="0"/>
  <cols>
    <col collapsed="false" customWidth="false" hidden="false" outlineLevel="0" max="1" min="1" style="1" width="12.67"/>
    <col collapsed="false" customWidth="true" hidden="false" outlineLevel="0" max="2" min="2" style="1" width="15.47"/>
    <col collapsed="false" customWidth="true" hidden="false" outlineLevel="0" max="3" min="3" style="1" width="19.14"/>
    <col collapsed="false" customWidth="true" hidden="false" outlineLevel="0" max="4" min="4" style="1" width="18.67"/>
    <col collapsed="false" customWidth="true" hidden="false" outlineLevel="0" max="5" min="5" style="1" width="9.47"/>
    <col collapsed="false" customWidth="true" hidden="false" outlineLevel="0" max="6" min="6" style="1" width="20.66"/>
    <col collapsed="false" customWidth="false" hidden="false" outlineLevel="0" max="16384" min="7" style="1" width="12.67"/>
  </cols>
  <sheetData>
    <row r="1" customFormat="false" ht="15.75" hidden="false" customHeight="true" outlineLevel="0" collapsed="false">
      <c r="A1" s="102" t="s">
        <v>160</v>
      </c>
      <c r="B1" s="7" t="s">
        <v>38</v>
      </c>
      <c r="C1" s="103" t="s">
        <v>124</v>
      </c>
      <c r="D1" s="46"/>
      <c r="E1" s="46"/>
      <c r="F1" s="46"/>
      <c r="G1" s="46"/>
      <c r="H1" s="46"/>
      <c r="I1" s="46"/>
      <c r="J1" s="46"/>
      <c r="K1" s="46"/>
      <c r="L1" s="46"/>
      <c r="M1" s="46"/>
    </row>
    <row r="2" customFormat="false" ht="13.5" hidden="false" customHeight="false" outlineLevel="0" collapsed="false">
      <c r="A2" s="102" t="s">
        <v>15</v>
      </c>
      <c r="B2" s="104" t="s">
        <v>67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customFormat="false" ht="13.5" hidden="false" customHeight="false" outlineLevel="0" collapsed="false">
      <c r="A3" s="102" t="s">
        <v>20</v>
      </c>
      <c r="B3" s="104" t="s">
        <v>45</v>
      </c>
      <c r="C3" s="46" t="s">
        <v>248</v>
      </c>
      <c r="D3" s="46"/>
      <c r="E3" s="46"/>
      <c r="F3" s="46"/>
      <c r="G3" s="46"/>
      <c r="H3" s="46"/>
      <c r="I3" s="46"/>
      <c r="J3" s="46"/>
      <c r="K3" s="46"/>
      <c r="L3" s="46"/>
      <c r="M3" s="46"/>
    </row>
    <row r="4" customFormat="false" ht="15.75" hidden="false" customHeight="true" outlineLevel="0" collapsed="false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</row>
    <row r="5" customFormat="false" ht="15.75" hidden="false" customHeight="true" outlineLevel="0" collapsed="false">
      <c r="D5" s="46"/>
      <c r="E5" s="46"/>
      <c r="F5" s="46"/>
      <c r="G5" s="46"/>
      <c r="H5" s="46"/>
      <c r="I5" s="46"/>
      <c r="J5" s="46"/>
      <c r="K5" s="46"/>
      <c r="L5" s="46"/>
      <c r="M5" s="46"/>
    </row>
    <row r="6" customFormat="false" ht="15.75" hidden="false" customHeight="true" outlineLevel="0" collapsed="false">
      <c r="A6" s="132" t="s">
        <v>15</v>
      </c>
      <c r="B6" s="133" t="s">
        <v>178</v>
      </c>
      <c r="C6" s="133" t="s">
        <v>165</v>
      </c>
      <c r="D6" s="133" t="s">
        <v>30</v>
      </c>
      <c r="E6" s="133" t="s">
        <v>24</v>
      </c>
      <c r="F6" s="134" t="s">
        <v>166</v>
      </c>
      <c r="G6" s="46"/>
      <c r="H6" s="46"/>
      <c r="I6" s="46"/>
      <c r="J6" s="46"/>
      <c r="K6" s="46"/>
      <c r="L6" s="46"/>
      <c r="M6" s="46"/>
    </row>
    <row r="7" customFormat="false" ht="15.75" hidden="false" customHeight="true" outlineLevel="0" collapsed="false">
      <c r="A7" s="111" t="s">
        <v>180</v>
      </c>
      <c r="B7" s="143" t="n">
        <v>0</v>
      </c>
      <c r="C7" s="113" t="n">
        <v>0.03</v>
      </c>
      <c r="D7" s="113" t="n">
        <v>0.05</v>
      </c>
      <c r="E7" s="114" t="n">
        <f aca="false">IF(ISBLANK(B7), 0,IF(B7&lt;D7, 0, IF(B7=D7, 80, IF(B7=C7, 100, IF(B7&lt;C7, 80 + (B7-D7)/(C7-D7)*(100-80), 100 + (B7-C7)/(C7-D7)*(100-80))))))</f>
        <v>0</v>
      </c>
      <c r="F7" s="116" t="s">
        <v>249</v>
      </c>
      <c r="G7" s="46"/>
      <c r="H7" s="46"/>
      <c r="I7" s="46"/>
      <c r="J7" s="46"/>
      <c r="K7" s="46"/>
      <c r="L7" s="46"/>
      <c r="M7" s="46"/>
    </row>
    <row r="8" customFormat="false" ht="15.75" hidden="false" customHeight="true" outlineLevel="0" collapsed="false">
      <c r="A8" s="117" t="s">
        <v>181</v>
      </c>
      <c r="B8" s="144" t="n">
        <v>0</v>
      </c>
      <c r="C8" s="119" t="n">
        <v>0.03</v>
      </c>
      <c r="D8" s="119" t="n">
        <v>0.05</v>
      </c>
      <c r="E8" s="120" t="n">
        <f aca="false">IF(ISBLANK(B8), 0,IF(B8&lt;D8, 0, IF(B8=D8, 80, IF(B8=C8, 100, IF(B8&lt;C8, 80 + (B8-D8)/(C8-D8)*(100-80), 100 + (B8-C8)/(C8-D8)*(100-80))))))</f>
        <v>0</v>
      </c>
      <c r="F8" s="122" t="s">
        <v>249</v>
      </c>
      <c r="G8" s="46"/>
      <c r="H8" s="46"/>
      <c r="I8" s="46"/>
      <c r="J8" s="46"/>
      <c r="K8" s="46"/>
      <c r="L8" s="46"/>
      <c r="M8" s="46"/>
    </row>
    <row r="9" customFormat="false" ht="15.75" hidden="false" customHeight="true" outlineLevel="0" collapsed="false">
      <c r="A9" s="111" t="s">
        <v>182</v>
      </c>
      <c r="B9" s="143" t="n">
        <v>0</v>
      </c>
      <c r="C9" s="113" t="n">
        <v>0.03</v>
      </c>
      <c r="D9" s="113" t="n">
        <v>0.05</v>
      </c>
      <c r="E9" s="114" t="n">
        <f aca="false">IF(ISBLANK(B9), 0,IF(B9&lt;D9, 0, IF(B9=D9, 80, IF(B9=C9, 100, IF(B9&lt;C9, 80 + (B9-D9)/(C9-D9)*(100-80), 100 + (B9-C9)/(C9-D9)*(100-80))))))</f>
        <v>0</v>
      </c>
      <c r="F9" s="116" t="s">
        <v>249</v>
      </c>
      <c r="G9" s="46"/>
      <c r="H9" s="46"/>
      <c r="I9" s="46"/>
      <c r="J9" s="46"/>
      <c r="K9" s="46"/>
      <c r="L9" s="46"/>
      <c r="M9" s="46"/>
    </row>
    <row r="10" customFormat="false" ht="15.75" hidden="false" customHeight="true" outlineLevel="0" collapsed="false">
      <c r="A10" s="117" t="s">
        <v>183</v>
      </c>
      <c r="B10" s="144" t="n">
        <v>0</v>
      </c>
      <c r="C10" s="119" t="n">
        <v>0.03</v>
      </c>
      <c r="D10" s="119" t="n">
        <v>0.05</v>
      </c>
      <c r="E10" s="120" t="n">
        <f aca="false">IF(ISBLANK(B10), 0,IF(B10&lt;D10, 0, IF(B10=D10, 80, IF(B10=C10, 100, IF(B10&lt;C10, 80 + (B10-D10)/(C10-D10)*(100-80), 100 + (B10-C10)/(C10-D10)*(100-80))))))</f>
        <v>0</v>
      </c>
      <c r="F10" s="122" t="s">
        <v>249</v>
      </c>
      <c r="G10" s="46"/>
      <c r="H10" s="46"/>
      <c r="I10" s="46"/>
      <c r="J10" s="46"/>
      <c r="K10" s="46"/>
      <c r="L10" s="46"/>
      <c r="M10" s="46"/>
    </row>
    <row r="11" customFormat="false" ht="15.75" hidden="false" customHeight="true" outlineLevel="0" collapsed="false">
      <c r="A11" s="111" t="s">
        <v>184</v>
      </c>
      <c r="B11" s="143" t="n">
        <v>0</v>
      </c>
      <c r="C11" s="113" t="n">
        <v>0.03</v>
      </c>
      <c r="D11" s="113" t="n">
        <v>0.05</v>
      </c>
      <c r="E11" s="114" t="n">
        <f aca="false">IF(ISBLANK(B11), 0,IF(B11&lt;D11, 0, IF(B11=D11, 80, IF(B11=C11, 100, IF(B11&lt;C11, 80 + (B11-D11)/(C11-D11)*(100-80), 100 + (B11-C11)/(C11-D11)*(100-80))))))</f>
        <v>0</v>
      </c>
      <c r="F11" s="116" t="s">
        <v>249</v>
      </c>
      <c r="G11" s="46"/>
      <c r="H11" s="46"/>
      <c r="I11" s="46"/>
      <c r="J11" s="46"/>
      <c r="K11" s="46"/>
      <c r="L11" s="46"/>
      <c r="M11" s="46"/>
    </row>
    <row r="12" customFormat="false" ht="15.75" hidden="false" customHeight="true" outlineLevel="0" collapsed="false">
      <c r="A12" s="117" t="s">
        <v>186</v>
      </c>
      <c r="B12" s="144" t="n">
        <v>0</v>
      </c>
      <c r="C12" s="119" t="n">
        <v>0.03</v>
      </c>
      <c r="D12" s="119" t="n">
        <v>0.05</v>
      </c>
      <c r="E12" s="120" t="n">
        <f aca="false">IF(ISBLANK(B12), 0,IF(B12&lt;D12, 0, IF(B12=D12, 80, IF(B12=C12, 100, IF(B12&lt;C12, 80 + (B12-D12)/(C12-D12)*(100-80), 100 + (B12-C12)/(C12-D12)*(100-80))))))</f>
        <v>0</v>
      </c>
      <c r="F12" s="122" t="s">
        <v>249</v>
      </c>
      <c r="G12" s="46"/>
      <c r="H12" s="46"/>
      <c r="I12" s="46"/>
      <c r="J12" s="46"/>
      <c r="K12" s="46"/>
      <c r="L12" s="46"/>
      <c r="M12" s="46"/>
    </row>
    <row r="13" customFormat="false" ht="15.75" hidden="false" customHeight="true" outlineLevel="0" collapsed="false">
      <c r="A13" s="111" t="s">
        <v>188</v>
      </c>
      <c r="B13" s="143" t="n">
        <v>0</v>
      </c>
      <c r="C13" s="113" t="n">
        <v>0.03</v>
      </c>
      <c r="D13" s="113" t="n">
        <v>0.05</v>
      </c>
      <c r="E13" s="114" t="n">
        <f aca="false">IF(ISBLANK(B13), 0,IF(B13&lt;D13, 0, IF(B13=D13, 80, IF(B13=C13, 100, IF(B13&lt;C13, 80 + (B13-D13)/(C13-D13)*(100-80), 100 + (B13-C13)/(C13-D13)*(100-80))))))</f>
        <v>0</v>
      </c>
      <c r="F13" s="116" t="str">
        <f aca="false">IF(ISBLANK(B13), "isi data dulu",IF(B13 &lt; D13, "Dibawah target", IF(B13 &lt;= C13, "Di dalam target", "Melebihi target")))</f>
        <v>Dibawah target</v>
      </c>
      <c r="G13" s="46"/>
      <c r="H13" s="46"/>
      <c r="I13" s="46"/>
      <c r="J13" s="46"/>
      <c r="K13" s="46"/>
      <c r="L13" s="46"/>
      <c r="M13" s="46"/>
    </row>
    <row r="14" customFormat="false" ht="15.75" hidden="false" customHeight="true" outlineLevel="0" collapsed="false">
      <c r="A14" s="117" t="s">
        <v>189</v>
      </c>
      <c r="B14" s="144" t="n">
        <v>0</v>
      </c>
      <c r="C14" s="119" t="n">
        <v>0.03</v>
      </c>
      <c r="D14" s="119" t="n">
        <v>0.05</v>
      </c>
      <c r="E14" s="120" t="n">
        <f aca="false">IF(ISBLANK(B14), 0,IF(B14&lt;D14, 0, IF(B14=D14, 80, IF(B14=C14, 100, IF(B14&lt;C14, 80 + (B14-D14)/(C14-D14)*(100-80), 100 + (B14-C14)/(C14-D14)*(100-80))))))</f>
        <v>0</v>
      </c>
      <c r="F14" s="122" t="str">
        <f aca="false">IF(ISBLANK(B14), "isi data dulu",IF(B14 &lt; D14, "Dibawah target", IF(B14 &lt;= C14, "Di dalam target", "Melebihi target")))</f>
        <v>Dibawah target</v>
      </c>
      <c r="G14" s="46"/>
      <c r="H14" s="46"/>
      <c r="I14" s="46"/>
      <c r="J14" s="46"/>
      <c r="K14" s="46"/>
      <c r="L14" s="46"/>
      <c r="M14" s="46"/>
    </row>
    <row r="15" customFormat="false" ht="15.75" hidden="false" customHeight="true" outlineLevel="0" collapsed="false">
      <c r="A15" s="111" t="s">
        <v>190</v>
      </c>
      <c r="B15" s="143" t="n">
        <v>0</v>
      </c>
      <c r="C15" s="113" t="n">
        <v>0.03</v>
      </c>
      <c r="D15" s="113" t="n">
        <v>0.05</v>
      </c>
      <c r="E15" s="114" t="n">
        <f aca="false">IF(ISBLANK(B15), 0,IF(B15&lt;D15, 0, IF(B15=D15, 80, IF(B15=C15, 100, IF(B15&lt;C15, 80 + (B15-D15)/(C15-D15)*(100-80), 100 + (B15-C15)/(C15-D15)*(100-80))))))</f>
        <v>0</v>
      </c>
      <c r="F15" s="116" t="str">
        <f aca="false">IF(ISBLANK(B15), "isi data dulu",IF(B15 &lt; D15, "Dibawah target", IF(B15 &lt;= C15, "Di dalam target", "Melebihi target")))</f>
        <v>Dibawah target</v>
      </c>
      <c r="G15" s="46"/>
      <c r="H15" s="46"/>
      <c r="I15" s="46"/>
      <c r="J15" s="46"/>
      <c r="K15" s="46"/>
      <c r="L15" s="46"/>
      <c r="M15" s="46"/>
    </row>
    <row r="16" customFormat="false" ht="15.75" hidden="false" customHeight="true" outlineLevel="0" collapsed="false">
      <c r="A16" s="117" t="s">
        <v>191</v>
      </c>
      <c r="B16" s="144"/>
      <c r="C16" s="119" t="n">
        <v>0.03</v>
      </c>
      <c r="D16" s="119" t="n">
        <v>0.05</v>
      </c>
      <c r="E16" s="120" t="n">
        <f aca="false">IF(ISBLANK(B16), 0,IF(B16&lt;D16, 0, IF(B16=D16, 80, IF(B16=C16, 100, IF(B16&lt;C16, 80 + (B16-D16)/(C16-D16)*(100-80), 100 + (B16-C16)/(C16-D16)*(100-80))))))</f>
        <v>0</v>
      </c>
      <c r="F16" s="122" t="str">
        <f aca="false">IF(ISBLANK(B16), "isi data dulu",IF(B16 &lt; D16, "Dibawah target", IF(B16 &lt;= C16, "Di dalam target", "Melebihi target")))</f>
        <v>isi data dulu</v>
      </c>
      <c r="G16" s="46"/>
      <c r="H16" s="46"/>
      <c r="I16" s="46"/>
      <c r="J16" s="46"/>
      <c r="K16" s="46"/>
      <c r="L16" s="46"/>
      <c r="M16" s="46"/>
    </row>
    <row r="17" customFormat="false" ht="15.75" hidden="false" customHeight="true" outlineLevel="0" collapsed="false">
      <c r="A17" s="111" t="s">
        <v>192</v>
      </c>
      <c r="B17" s="143"/>
      <c r="C17" s="113" t="n">
        <v>0.03</v>
      </c>
      <c r="D17" s="113" t="n">
        <v>0.05</v>
      </c>
      <c r="E17" s="114" t="n">
        <f aca="false">IF(ISBLANK(B17), 0,IF(B17&lt;D17, 0, IF(B17=D17, 80, IF(B17=C17, 100, IF(B17&lt;C17, 80 + (B17-D17)/(C17-D17)*(100-80), 100 + (B17-C17)/(C17-D17)*(100-80))))))</f>
        <v>0</v>
      </c>
      <c r="F17" s="116" t="str">
        <f aca="false">IF(ISBLANK(B17), "isi data dulu",IF(B17 &lt; D17, "Dibawah target", IF(B17 &lt;= C17, "Di dalam target", "Melebihi target")))</f>
        <v>isi data dulu</v>
      </c>
      <c r="G17" s="46"/>
      <c r="H17" s="46"/>
      <c r="I17" s="46"/>
      <c r="J17" s="46"/>
      <c r="K17" s="46"/>
      <c r="L17" s="46"/>
      <c r="M17" s="46"/>
    </row>
    <row r="18" customFormat="false" ht="15.75" hidden="false" customHeight="true" outlineLevel="0" collapsed="false">
      <c r="A18" s="117" t="s">
        <v>193</v>
      </c>
      <c r="B18" s="144"/>
      <c r="C18" s="119" t="n">
        <v>0.03</v>
      </c>
      <c r="D18" s="119" t="n">
        <v>0.05</v>
      </c>
      <c r="E18" s="120" t="n">
        <f aca="false">IF(ISBLANK(B18), 0,IF(B18&lt;D18, 0, IF(B18=D18, 80, IF(B18=C18, 100, IF(B18&lt;C18, 80 + (B18-D18)/(C18-D18)*(100-80), 100 + (B18-C18)/(C18-D18)*(100-80))))))</f>
        <v>0</v>
      </c>
      <c r="F18" s="122" t="str">
        <f aca="false">IF(ISBLANK(B18), "isi data dulu",IF(B18 &lt; D18, "Dibawah target", IF(B18 &lt;= C18, "Di dalam target", "Melebihi target")))</f>
        <v>isi data dulu</v>
      </c>
      <c r="G18" s="46"/>
      <c r="H18" s="46"/>
      <c r="I18" s="46"/>
      <c r="J18" s="46"/>
      <c r="K18" s="46"/>
      <c r="L18" s="46"/>
      <c r="M18" s="46"/>
    </row>
    <row r="19" customFormat="false" ht="15.75" hidden="false" customHeight="true" outlineLevel="0" collapsed="false">
      <c r="A19" s="125" t="s">
        <v>176</v>
      </c>
      <c r="B19" s="126" t="n">
        <f aca="false">SUM(B7:B18)</f>
        <v>0</v>
      </c>
      <c r="C19" s="127" t="n">
        <f aca="false">AVERAGE(C7:C18)</f>
        <v>0.03</v>
      </c>
      <c r="D19" s="127" t="n">
        <f aca="false">AVERAGE(D7:D18)</f>
        <v>0.05</v>
      </c>
      <c r="E19" s="128" t="n">
        <f aca="false">IF(B19&lt;=C19, 100, IF(B19&gt;=D19, IF(B19=D19, 80, 0), 100 - ((B19-C19)/(D19-C19) * 20)))</f>
        <v>100</v>
      </c>
      <c r="F19" s="130" t="str">
        <f aca="false">IF(B19&lt;=C19, "sesuai target", IF(AND(B19&gt;C19, B19&lt;=D19), "di dalam target", IF(B19&gt;D19, "melebihi batas", "")))</f>
        <v>sesuai target</v>
      </c>
      <c r="G19" s="46"/>
      <c r="H19" s="46"/>
      <c r="I19" s="46"/>
      <c r="J19" s="46"/>
      <c r="K19" s="46"/>
      <c r="L19" s="46"/>
      <c r="M19" s="46"/>
    </row>
    <row r="20" customFormat="false" ht="15.75" hidden="false" customHeight="true" outlineLevel="0" collapsed="false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</row>
    <row r="21" customFormat="false" ht="15.75" hidden="false" customHeight="true" outlineLevel="0" collapsed="false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</row>
    <row r="22" customFormat="false" ht="15.75" hidden="false" customHeight="true" outlineLevel="0" collapsed="false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</row>
    <row r="23" customFormat="false" ht="15.75" hidden="false" customHeight="true" outlineLevel="0" collapsed="false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</row>
    <row r="24" customFormat="false" ht="15.75" hidden="false" customHeight="true" outlineLevel="0" collapsed="false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</row>
    <row r="25" customFormat="false" ht="15.75" hidden="false" customHeight="true" outlineLevel="0" collapsed="false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</row>
    <row r="26" customFormat="false" ht="15.75" hidden="false" customHeight="true" outlineLevel="0" collapsed="false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</row>
    <row r="39" customFormat="false" ht="13.5" hidden="false" customHeight="false" outlineLevel="0" collapsed="false">
      <c r="D39" s="131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9" type="list">
      <formula1>"melebihi batas,di dalam target,sesuai target,isi data dulu"</formula1>
      <formula2>0</formula2>
    </dataValidation>
    <dataValidation allowBlank="true" errorStyle="stop" operator="between" showDropDown="true" showErrorMessage="false" showInputMessage="false" sqref="C7:E19" type="custom">
      <formula1>AND(ISNUMBER(#REF!),(NOT(OR(NOT(ISERROR(DATEVALUE(#REF!))), AND(ISNUMBER(#REF!), LEFT(CELL("format", #REF!))="D")))))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A1:O39"/>
  <sheetViews>
    <sheetView showFormulas="false" showGridLines="true" showRowColHeaders="true" showZeros="true" rightToLeft="false" tabSelected="false" showOutlineSymbols="true" defaultGridColor="true" view="normal" topLeftCell="A1" colorId="64" zoomScale="135" zoomScaleNormal="135" zoomScalePageLayoutView="100" workbookViewId="0">
      <selection pane="topLeft" activeCell="C10" activeCellId="0" sqref="C10"/>
    </sheetView>
  </sheetViews>
  <sheetFormatPr defaultColWidth="12.66796875" defaultRowHeight="12.75" zeroHeight="false" outlineLevelRow="0" outlineLevelCol="0"/>
  <cols>
    <col collapsed="false" customWidth="false" hidden="false" outlineLevel="0" max="1" min="1" style="1" width="12.67"/>
    <col collapsed="false" customWidth="true" hidden="false" outlineLevel="0" max="2" min="2" style="1" width="18.67"/>
    <col collapsed="false" customWidth="true" hidden="false" outlineLevel="0" max="4" min="3" style="1" width="15.47"/>
    <col collapsed="false" customWidth="true" hidden="false" outlineLevel="0" max="5" min="5" style="1" width="19.14"/>
    <col collapsed="false" customWidth="true" hidden="false" outlineLevel="0" max="6" min="6" style="1" width="18.67"/>
    <col collapsed="false" customWidth="true" hidden="false" outlineLevel="0" max="7" min="7" style="1" width="9.47"/>
    <col collapsed="false" customWidth="true" hidden="false" outlineLevel="0" max="8" min="8" style="1" width="20.66"/>
    <col collapsed="false" customWidth="false" hidden="false" outlineLevel="0" max="9" min="9" style="1" width="12.67"/>
    <col collapsed="false" customWidth="true" hidden="false" outlineLevel="0" max="10" min="10" style="1" width="13.47"/>
    <col collapsed="false" customWidth="false" hidden="false" outlineLevel="0" max="16384" min="11" style="1" width="12.67"/>
  </cols>
  <sheetData>
    <row r="1" customFormat="false" ht="17.25" hidden="false" customHeight="false" outlineLevel="0" collapsed="false">
      <c r="A1" s="197"/>
      <c r="B1" s="104" t="s">
        <v>38</v>
      </c>
      <c r="C1" s="198" t="s">
        <v>250</v>
      </c>
      <c r="D1" s="194"/>
      <c r="E1" s="194" t="s">
        <v>251</v>
      </c>
      <c r="F1" s="194"/>
      <c r="I1" s="46"/>
      <c r="J1" s="46"/>
      <c r="K1" s="46"/>
      <c r="L1" s="46"/>
      <c r="M1" s="46"/>
      <c r="N1" s="46"/>
      <c r="O1" s="46"/>
    </row>
    <row r="2" customFormat="false" ht="13.5" hidden="false" customHeight="false" outlineLevel="0" collapsed="false">
      <c r="A2" s="197" t="s">
        <v>15</v>
      </c>
      <c r="B2" s="104" t="s">
        <v>78</v>
      </c>
      <c r="C2" s="194"/>
      <c r="D2" s="194"/>
      <c r="E2" s="194"/>
      <c r="F2" s="194"/>
      <c r="I2" s="46"/>
      <c r="J2" s="46"/>
      <c r="K2" s="46"/>
      <c r="L2" s="46"/>
      <c r="M2" s="46"/>
      <c r="N2" s="46"/>
      <c r="O2" s="46"/>
    </row>
    <row r="3" customFormat="false" ht="13.5" hidden="false" customHeight="false" outlineLevel="0" collapsed="false">
      <c r="A3" s="197" t="s">
        <v>20</v>
      </c>
      <c r="B3" s="104" t="s">
        <v>79</v>
      </c>
      <c r="C3" s="194"/>
      <c r="D3" s="194"/>
      <c r="E3" s="194"/>
      <c r="F3" s="194"/>
      <c r="I3" s="46"/>
      <c r="J3" s="46"/>
      <c r="K3" s="46"/>
      <c r="L3" s="46"/>
      <c r="M3" s="46"/>
      <c r="N3" s="46"/>
      <c r="O3" s="46"/>
    </row>
    <row r="4" customFormat="false" ht="15.75" hidden="false" customHeight="true" outlineLevel="0" collapsed="false">
      <c r="A4" s="194"/>
      <c r="B4" s="194"/>
      <c r="C4" s="194"/>
      <c r="D4" s="194"/>
      <c r="E4" s="194"/>
      <c r="F4" s="194"/>
      <c r="I4" s="46"/>
      <c r="J4" s="46"/>
      <c r="K4" s="46"/>
      <c r="L4" s="46"/>
      <c r="M4" s="46"/>
      <c r="N4" s="46"/>
      <c r="O4" s="46"/>
    </row>
    <row r="5" customFormat="false" ht="15.75" hidden="false" customHeight="true" outlineLevel="0" collapsed="false">
      <c r="A5" s="194"/>
      <c r="B5" s="194"/>
      <c r="C5" s="194"/>
      <c r="D5" s="194"/>
      <c r="E5" s="194" t="s">
        <v>252</v>
      </c>
      <c r="F5" s="194" t="s">
        <v>253</v>
      </c>
      <c r="G5" s="194"/>
      <c r="H5" s="194"/>
      <c r="I5" s="46"/>
      <c r="J5" s="46"/>
      <c r="K5" s="46"/>
      <c r="L5" s="46"/>
      <c r="M5" s="46"/>
      <c r="N5" s="46"/>
      <c r="O5" s="46"/>
    </row>
    <row r="6" customFormat="false" ht="15.75" hidden="false" customHeight="true" outlineLevel="0" collapsed="false">
      <c r="A6" s="199" t="s">
        <v>15</v>
      </c>
      <c r="B6" s="152" t="s">
        <v>254</v>
      </c>
      <c r="C6" s="152" t="s">
        <v>178</v>
      </c>
      <c r="D6" s="153" t="s">
        <v>178</v>
      </c>
      <c r="E6" s="153" t="s">
        <v>255</v>
      </c>
      <c r="F6" s="153" t="s">
        <v>256</v>
      </c>
      <c r="G6" s="153" t="s">
        <v>24</v>
      </c>
      <c r="H6" s="154" t="s">
        <v>166</v>
      </c>
      <c r="I6" s="46"/>
      <c r="J6" s="46"/>
      <c r="K6" s="46"/>
      <c r="L6" s="46"/>
      <c r="M6" s="46"/>
      <c r="N6" s="46"/>
      <c r="O6" s="46"/>
    </row>
    <row r="7" customFormat="false" ht="15.75" hidden="false" customHeight="true" outlineLevel="0" collapsed="false">
      <c r="A7" s="200" t="s">
        <v>239</v>
      </c>
      <c r="B7" s="201" t="n">
        <v>10</v>
      </c>
      <c r="C7" s="201" t="n">
        <v>0</v>
      </c>
      <c r="D7" s="202" t="n">
        <f aca="false">C7/B7</f>
        <v>0</v>
      </c>
      <c r="E7" s="203" t="n">
        <v>2</v>
      </c>
      <c r="F7" s="203" t="n">
        <v>4</v>
      </c>
      <c r="G7" s="204" t="n">
        <f aca="false">(D7/E7)*100</f>
        <v>0</v>
      </c>
      <c r="H7" s="205" t="str">
        <f aca="false">IF(D7 &lt; F7, "Dibawah target", IF(D7 &lt;= E7, "Di dalam target", "Melebihi target"))</f>
        <v>Dibawah target</v>
      </c>
      <c r="I7" s="46"/>
      <c r="J7" s="46"/>
      <c r="K7" s="46"/>
      <c r="L7" s="46"/>
      <c r="M7" s="46"/>
      <c r="N7" s="46"/>
      <c r="O7" s="46"/>
    </row>
    <row r="8" customFormat="false" ht="15.75" hidden="false" customHeight="true" outlineLevel="0" collapsed="false">
      <c r="A8" s="206" t="s">
        <v>240</v>
      </c>
      <c r="B8" s="207" t="n">
        <f aca="false">C12</f>
        <v>10</v>
      </c>
      <c r="C8" s="207" t="n">
        <v>0</v>
      </c>
      <c r="D8" s="208" t="n">
        <f aca="false">C8/B8</f>
        <v>0</v>
      </c>
      <c r="E8" s="209" t="n">
        <v>2</v>
      </c>
      <c r="F8" s="209" t="n">
        <v>4</v>
      </c>
      <c r="G8" s="210" t="n">
        <f aca="false">(D8/E8)*100</f>
        <v>0</v>
      </c>
      <c r="H8" s="211" t="str">
        <f aca="false">IF(D8 &lt; F8, "Dibawah target", IF(D8 &lt;= E8, "Di dalam target", "Melebihi target"))</f>
        <v>Dibawah target</v>
      </c>
      <c r="I8" s="46"/>
      <c r="J8" s="46"/>
      <c r="K8" s="46"/>
      <c r="L8" s="46"/>
      <c r="M8" s="46"/>
      <c r="N8" s="46"/>
      <c r="O8" s="46"/>
    </row>
    <row r="9" customFormat="false" ht="15.75" hidden="false" customHeight="true" outlineLevel="0" collapsed="false">
      <c r="A9" s="212" t="s">
        <v>241</v>
      </c>
      <c r="B9" s="207" t="n">
        <f aca="false">C12</f>
        <v>10</v>
      </c>
      <c r="C9" s="213" t="n">
        <v>0</v>
      </c>
      <c r="D9" s="208" t="n">
        <f aca="false">C9/B9</f>
        <v>0</v>
      </c>
      <c r="E9" s="209" t="n">
        <v>2</v>
      </c>
      <c r="F9" s="209" t="n">
        <v>4</v>
      </c>
      <c r="G9" s="214" t="n">
        <f aca="false">(D9/E9)*100</f>
        <v>0</v>
      </c>
      <c r="H9" s="215" t="str">
        <f aca="false">IF(D9 &lt; F9, "Dibawah target", IF(D9 &lt;= E9, "Di dalam target", "Melebihi target"))</f>
        <v>Dibawah target</v>
      </c>
      <c r="I9" s="46"/>
      <c r="J9" s="46"/>
      <c r="K9" s="46"/>
      <c r="L9" s="46"/>
      <c r="M9" s="46"/>
      <c r="N9" s="46"/>
      <c r="O9" s="46"/>
    </row>
    <row r="10" customFormat="false" ht="15.75" hidden="false" customHeight="true" outlineLevel="0" collapsed="false">
      <c r="A10" s="216" t="s">
        <v>242</v>
      </c>
      <c r="B10" s="217" t="n">
        <f aca="false">C12</f>
        <v>10</v>
      </c>
      <c r="C10" s="217"/>
      <c r="D10" s="218"/>
      <c r="E10" s="219"/>
      <c r="F10" s="219"/>
      <c r="G10" s="220" t="e">
        <f aca="false">(D10/E10)*100</f>
        <v>#DIV/0!</v>
      </c>
      <c r="H10" s="221" t="str">
        <f aca="false">IF(D10 &lt; F10, "Dibawah target", IF(D10 &lt;= E10, "Di dalam target", "Melebihi target"))</f>
        <v>Di dalam target</v>
      </c>
      <c r="I10" s="46"/>
      <c r="J10" s="46"/>
      <c r="K10" s="46"/>
      <c r="L10" s="46"/>
      <c r="M10" s="46"/>
      <c r="N10" s="46"/>
      <c r="O10" s="46"/>
    </row>
    <row r="11" customFormat="false" ht="15.75" hidden="false" customHeight="true" outlineLevel="0" collapsed="false">
      <c r="A11" s="46"/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</row>
    <row r="12" customFormat="false" ht="15.75" hidden="false" customHeight="true" outlineLevel="0" collapsed="false">
      <c r="A12" s="46"/>
      <c r="B12" s="46" t="s">
        <v>257</v>
      </c>
      <c r="C12" s="46" t="n">
        <f aca="false">COUNTA(B12:B22)</f>
        <v>10</v>
      </c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</row>
    <row r="13" customFormat="false" ht="15.75" hidden="false" customHeight="true" outlineLevel="0" collapsed="false">
      <c r="A13" s="46"/>
      <c r="B13" s="46" t="s">
        <v>258</v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</row>
    <row r="14" customFormat="false" ht="15.75" hidden="false" customHeight="true" outlineLevel="0" collapsed="false">
      <c r="A14" s="46"/>
      <c r="B14" s="46" t="s">
        <v>259</v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</row>
    <row r="15" customFormat="false" ht="15.75" hidden="false" customHeight="true" outlineLevel="0" collapsed="false">
      <c r="A15" s="46"/>
      <c r="B15" s="46" t="s">
        <v>260</v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</row>
    <row r="16" customFormat="false" ht="15.75" hidden="false" customHeight="true" outlineLevel="0" collapsed="false">
      <c r="A16" s="46"/>
      <c r="B16" s="46" t="s">
        <v>261</v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</row>
    <row r="17" customFormat="false" ht="15.75" hidden="false" customHeight="true" outlineLevel="0" collapsed="false">
      <c r="A17" s="46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</row>
    <row r="18" customFormat="false" ht="15.75" hidden="false" customHeight="true" outlineLevel="0" collapsed="false">
      <c r="B18" s="194" t="s">
        <v>262</v>
      </c>
    </row>
    <row r="19" customFormat="false" ht="15.75" hidden="false" customHeight="true" outlineLevel="0" collapsed="false">
      <c r="B19" s="194" t="s">
        <v>263</v>
      </c>
    </row>
    <row r="20" customFormat="false" ht="15.75" hidden="false" customHeight="true" outlineLevel="0" collapsed="false">
      <c r="B20" s="194" t="s">
        <v>264</v>
      </c>
    </row>
    <row r="21" customFormat="false" ht="15.75" hidden="false" customHeight="true" outlineLevel="0" collapsed="false">
      <c r="B21" s="194" t="s">
        <v>265</v>
      </c>
    </row>
    <row r="22" customFormat="false" ht="15.75" hidden="false" customHeight="true" outlineLevel="0" collapsed="false">
      <c r="B22" s="194" t="s">
        <v>266</v>
      </c>
    </row>
    <row r="39" customFormat="false" ht="13.5" hidden="false" customHeight="false" outlineLevel="0" collapsed="false">
      <c r="D39" s="131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true" showErrorMessage="false" showInputMessage="false" sqref="D7:F10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H7:H10" type="list">
      <formula1>"Di dalam target,Dibawah target,Melebihi target"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  <tableParts>
    <tablePart r:id="rId3"/>
  </tableParts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A1:G39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G8" activeCellId="0" sqref="G8"/>
    </sheetView>
  </sheetViews>
  <sheetFormatPr defaultColWidth="12.66796875" defaultRowHeight="12.75" zeroHeight="false" outlineLevelRow="0" outlineLevelCol="0"/>
  <cols>
    <col collapsed="false" customWidth="false" hidden="false" outlineLevel="0" max="1" min="1" style="1" width="12.67"/>
    <col collapsed="false" customWidth="true" hidden="false" outlineLevel="0" max="2" min="2" style="1" width="15.47"/>
    <col collapsed="false" customWidth="true" hidden="false" outlineLevel="0" max="3" min="3" style="1" width="19.14"/>
    <col collapsed="false" customWidth="true" hidden="false" outlineLevel="0" max="4" min="4" style="1" width="18.67"/>
    <col collapsed="false" customWidth="true" hidden="false" outlineLevel="0" max="5" min="5" style="1" width="9.47"/>
    <col collapsed="false" customWidth="true" hidden="false" outlineLevel="0" max="6" min="6" style="1" width="20.66"/>
    <col collapsed="false" customWidth="false" hidden="false" outlineLevel="0" max="16384" min="7" style="1" width="12.67"/>
  </cols>
  <sheetData>
    <row r="1" customFormat="false" ht="15.75" hidden="false" customHeight="true" outlineLevel="0" collapsed="false">
      <c r="A1" s="102" t="s">
        <v>160</v>
      </c>
      <c r="B1" s="7" t="s">
        <v>48</v>
      </c>
      <c r="C1" s="103" t="s">
        <v>267</v>
      </c>
      <c r="D1" s="46"/>
      <c r="E1" s="46"/>
      <c r="F1" s="46"/>
      <c r="G1" s="46"/>
    </row>
    <row r="2" customFormat="false" ht="13.5" hidden="false" customHeight="false" outlineLevel="0" collapsed="false">
      <c r="A2" s="102" t="s">
        <v>15</v>
      </c>
      <c r="B2" s="104" t="s">
        <v>67</v>
      </c>
      <c r="C2" s="46"/>
      <c r="D2" s="46"/>
      <c r="E2" s="46"/>
      <c r="F2" s="46"/>
      <c r="G2" s="46"/>
    </row>
    <row r="3" customFormat="false" ht="13.5" hidden="false" customHeight="false" outlineLevel="0" collapsed="false">
      <c r="A3" s="102" t="s">
        <v>20</v>
      </c>
      <c r="B3" s="104" t="s">
        <v>79</v>
      </c>
      <c r="C3" s="46"/>
      <c r="D3" s="46"/>
      <c r="E3" s="46"/>
      <c r="F3" s="46"/>
      <c r="G3" s="46"/>
    </row>
    <row r="4" customFormat="false" ht="15.75" hidden="false" customHeight="true" outlineLevel="0" collapsed="false">
      <c r="A4" s="46"/>
      <c r="B4" s="46"/>
      <c r="C4" s="46"/>
      <c r="D4" s="46"/>
      <c r="E4" s="46"/>
      <c r="F4" s="46"/>
      <c r="G4" s="46"/>
    </row>
    <row r="5" customFormat="false" ht="15.75" hidden="false" customHeight="true" outlineLevel="0" collapsed="false">
      <c r="D5" s="46"/>
      <c r="E5" s="46"/>
      <c r="F5" s="46"/>
      <c r="G5" s="46"/>
    </row>
    <row r="6" customFormat="false" ht="15.75" hidden="false" customHeight="true" outlineLevel="0" collapsed="false">
      <c r="A6" s="132" t="s">
        <v>15</v>
      </c>
      <c r="B6" s="133" t="s">
        <v>178</v>
      </c>
      <c r="C6" s="133" t="s">
        <v>165</v>
      </c>
      <c r="D6" s="133" t="s">
        <v>30</v>
      </c>
      <c r="E6" s="133" t="s">
        <v>24</v>
      </c>
      <c r="F6" s="134" t="s">
        <v>166</v>
      </c>
      <c r="G6" s="46"/>
    </row>
    <row r="7" customFormat="false" ht="15.75" hidden="false" customHeight="true" outlineLevel="0" collapsed="false">
      <c r="A7" s="111" t="s">
        <v>180</v>
      </c>
      <c r="B7" s="222"/>
      <c r="C7" s="155"/>
      <c r="D7" s="155"/>
      <c r="E7" s="187"/>
      <c r="F7" s="116" t="str">
        <f aca="false">IF(B7 &lt; D7, "Dibawah target", IF(B7 &lt;= C7, "Di dalam target", "Melebihi target"))</f>
        <v>Di dalam target</v>
      </c>
      <c r="G7" s="46"/>
    </row>
    <row r="8" customFormat="false" ht="15.75" hidden="false" customHeight="true" outlineLevel="0" collapsed="false">
      <c r="A8" s="117" t="s">
        <v>181</v>
      </c>
      <c r="B8" s="223"/>
      <c r="C8" s="158"/>
      <c r="D8" s="158"/>
      <c r="E8" s="189"/>
      <c r="F8" s="122" t="str">
        <f aca="false">IF(B8 &lt; D8, "Dibawah target", IF(B8 &lt;= C8, "Di dalam target", "Melebihi target"))</f>
        <v>Di dalam target</v>
      </c>
      <c r="G8" s="46"/>
    </row>
    <row r="9" customFormat="false" ht="15.75" hidden="false" customHeight="true" outlineLevel="0" collapsed="false">
      <c r="A9" s="111" t="s">
        <v>182</v>
      </c>
      <c r="B9" s="222"/>
      <c r="C9" s="155"/>
      <c r="D9" s="155"/>
      <c r="E9" s="187"/>
      <c r="F9" s="116" t="str">
        <f aca="false">IF(B9 &lt; D9, "Dibawah target", IF(B9 &lt;= C9, "Di dalam target", "Melebihi target"))</f>
        <v>Di dalam target</v>
      </c>
      <c r="G9" s="46"/>
    </row>
    <row r="10" customFormat="false" ht="15.75" hidden="false" customHeight="true" outlineLevel="0" collapsed="false">
      <c r="A10" s="117" t="s">
        <v>183</v>
      </c>
      <c r="B10" s="223" t="n">
        <v>2.05</v>
      </c>
      <c r="C10" s="158" t="n">
        <v>3</v>
      </c>
      <c r="D10" s="158" t="n">
        <v>2</v>
      </c>
      <c r="E10" s="189" t="n">
        <f aca="false">(B10/C10)*100</f>
        <v>68.3333333333333</v>
      </c>
      <c r="F10" s="122" t="str">
        <f aca="false">IF(B10 &lt; D10, "Dibawah target", IF(B10 &lt;= C10, "Di dalam target", "Melebihi target"))</f>
        <v>Di dalam target</v>
      </c>
      <c r="G10" s="46"/>
    </row>
    <row r="11" customFormat="false" ht="15.75" hidden="false" customHeight="true" outlineLevel="0" collapsed="false">
      <c r="A11" s="111" t="s">
        <v>184</v>
      </c>
      <c r="B11" s="222" t="n">
        <v>0.58</v>
      </c>
      <c r="C11" s="155" t="n">
        <v>3</v>
      </c>
      <c r="D11" s="155" t="n">
        <v>2</v>
      </c>
      <c r="E11" s="187" t="n">
        <f aca="false">(B11/C11)*100</f>
        <v>19.3333333333333</v>
      </c>
      <c r="F11" s="116" t="str">
        <f aca="false">IF(B11 &lt; D11, "Dibawah target", IF(B11 &lt;= C11, "Di dalam target", "Melebihi target"))</f>
        <v>Dibawah target</v>
      </c>
      <c r="G11" s="46"/>
    </row>
    <row r="12" customFormat="false" ht="15.75" hidden="false" customHeight="true" outlineLevel="0" collapsed="false">
      <c r="A12" s="117" t="s">
        <v>186</v>
      </c>
      <c r="B12" s="223" t="n">
        <v>0.8</v>
      </c>
      <c r="C12" s="158" t="n">
        <v>3</v>
      </c>
      <c r="D12" s="158" t="n">
        <v>2</v>
      </c>
      <c r="E12" s="189" t="n">
        <f aca="false">(B12/C12)*100</f>
        <v>26.6666666666667</v>
      </c>
      <c r="F12" s="122" t="str">
        <f aca="false">IF(B12 &lt; D12, "Dibawah target", IF(B12 &lt;= C12, "Di dalam target", "Melebihi target"))</f>
        <v>Dibawah target</v>
      </c>
      <c r="G12" s="46"/>
    </row>
    <row r="13" customFormat="false" ht="15.75" hidden="false" customHeight="true" outlineLevel="0" collapsed="false">
      <c r="A13" s="111" t="s">
        <v>188</v>
      </c>
      <c r="B13" s="222" t="n">
        <v>2</v>
      </c>
      <c r="C13" s="155" t="n">
        <v>3</v>
      </c>
      <c r="D13" s="155" t="n">
        <v>2</v>
      </c>
      <c r="E13" s="189" t="n">
        <f aca="false">(B13/C13)*100</f>
        <v>66.6666666666667</v>
      </c>
      <c r="F13" s="116" t="str">
        <f aca="false">IF(B13 &lt; D13, "Dibawah target", IF(B13 &lt;= C13, "Di dalam target", "Melebihi target"))</f>
        <v>Di dalam target</v>
      </c>
      <c r="G13" s="46"/>
    </row>
    <row r="14" customFormat="false" ht="15.75" hidden="false" customHeight="true" outlineLevel="0" collapsed="false">
      <c r="A14" s="117" t="s">
        <v>189</v>
      </c>
      <c r="B14" s="223" t="n">
        <v>1.8</v>
      </c>
      <c r="C14" s="158" t="n">
        <v>3</v>
      </c>
      <c r="D14" s="158" t="n">
        <v>2</v>
      </c>
      <c r="E14" s="189" t="n">
        <f aca="false">(B14/C14)*100</f>
        <v>60</v>
      </c>
      <c r="F14" s="122" t="str">
        <f aca="false">IF(B14 &lt; D14, "Dibawah target", IF(B14 &lt;= C14, "Di dalam target", "Melebihi target"))</f>
        <v>Dibawah target</v>
      </c>
      <c r="G14" s="46"/>
    </row>
    <row r="15" customFormat="false" ht="15.75" hidden="false" customHeight="true" outlineLevel="0" collapsed="false">
      <c r="A15" s="111" t="s">
        <v>190</v>
      </c>
      <c r="B15" s="222" t="n">
        <v>3.82</v>
      </c>
      <c r="C15" s="155" t="n">
        <v>3</v>
      </c>
      <c r="D15" s="155" t="n">
        <v>2</v>
      </c>
      <c r="E15" s="189" t="n">
        <f aca="false">(B15/C15)*100</f>
        <v>127.333333333333</v>
      </c>
      <c r="F15" s="116" t="str">
        <f aca="false">IF(B15 &lt; D15, "Dibawah target", IF(B15 &lt;= C15, "Di dalam target", "Melebihi target"))</f>
        <v>Melebihi target</v>
      </c>
      <c r="G15" s="46"/>
    </row>
    <row r="16" customFormat="false" ht="15.75" hidden="false" customHeight="true" outlineLevel="0" collapsed="false">
      <c r="A16" s="117" t="s">
        <v>191</v>
      </c>
      <c r="B16" s="223"/>
      <c r="C16" s="158"/>
      <c r="D16" s="158"/>
      <c r="E16" s="189"/>
      <c r="F16" s="122" t="str">
        <f aca="false">IF(B16 &lt; D16, "Dibawah target", IF(B16 &lt;= C16, "Di dalam target", "Melebihi target"))</f>
        <v>Di dalam target</v>
      </c>
      <c r="G16" s="46"/>
    </row>
    <row r="17" customFormat="false" ht="15.75" hidden="false" customHeight="true" outlineLevel="0" collapsed="false">
      <c r="A17" s="111" t="s">
        <v>192</v>
      </c>
      <c r="B17" s="222"/>
      <c r="C17" s="155"/>
      <c r="D17" s="155"/>
      <c r="E17" s="189"/>
      <c r="F17" s="116" t="str">
        <f aca="false">IF(B17 &lt; D17, "Dibawah target", IF(B17 &lt;= C17, "Di dalam target", "Melebihi target"))</f>
        <v>Di dalam target</v>
      </c>
      <c r="G17" s="46"/>
    </row>
    <row r="18" customFormat="false" ht="15.75" hidden="false" customHeight="true" outlineLevel="0" collapsed="false">
      <c r="A18" s="117" t="s">
        <v>193</v>
      </c>
      <c r="B18" s="223"/>
      <c r="C18" s="158"/>
      <c r="D18" s="158"/>
      <c r="E18" s="189"/>
      <c r="F18" s="122" t="str">
        <f aca="false">IF(B18 &lt; D18, "Dibawah target", IF(B18 &lt;= C18, "Di dalam target", "Melebihi target"))</f>
        <v>Di dalam target</v>
      </c>
      <c r="G18" s="46"/>
    </row>
    <row r="19" customFormat="false" ht="15.75" hidden="false" customHeight="true" outlineLevel="0" collapsed="false">
      <c r="A19" s="125" t="s">
        <v>176</v>
      </c>
      <c r="B19" s="224" t="n">
        <f aca="false">SUM(B7:B18)</f>
        <v>11.05</v>
      </c>
      <c r="C19" s="138" t="n">
        <f aca="false">SUM(C7:C18)</f>
        <v>18</v>
      </c>
      <c r="D19" s="138" t="n">
        <f aca="false">SUM(D7:D18)</f>
        <v>12</v>
      </c>
      <c r="E19" s="193" t="n">
        <f aca="false">(B19/C19)*100</f>
        <v>61.3888888888889</v>
      </c>
      <c r="F19" s="130" t="str">
        <f aca="false">IF(B19 &lt; D19, "Dibawah target", IF(B19 &lt;= C19, "Di dalam target", "Melebihi target"))</f>
        <v>Dibawah target</v>
      </c>
      <c r="G19" s="46"/>
    </row>
    <row r="20" customFormat="false" ht="15.75" hidden="false" customHeight="true" outlineLevel="0" collapsed="false">
      <c r="A20" s="46"/>
      <c r="B20" s="46"/>
      <c r="C20" s="46"/>
      <c r="D20" s="46"/>
      <c r="E20" s="46"/>
      <c r="F20" s="46"/>
      <c r="G20" s="46"/>
    </row>
    <row r="21" customFormat="false" ht="15.75" hidden="false" customHeight="true" outlineLevel="0" collapsed="false">
      <c r="A21" s="46"/>
      <c r="B21" s="46"/>
      <c r="C21" s="46"/>
      <c r="D21" s="46"/>
      <c r="E21" s="46"/>
      <c r="F21" s="46"/>
      <c r="G21" s="46"/>
    </row>
    <row r="22" customFormat="false" ht="15.75" hidden="false" customHeight="true" outlineLevel="0" collapsed="false">
      <c r="A22" s="46"/>
      <c r="B22" s="46"/>
      <c r="C22" s="46"/>
      <c r="D22" s="46"/>
      <c r="E22" s="46"/>
      <c r="F22" s="46"/>
      <c r="G22" s="46"/>
    </row>
    <row r="23" customFormat="false" ht="15.75" hidden="false" customHeight="true" outlineLevel="0" collapsed="false">
      <c r="A23" s="46"/>
      <c r="B23" s="46"/>
      <c r="C23" s="46"/>
      <c r="D23" s="46"/>
      <c r="E23" s="46"/>
      <c r="F23" s="46"/>
      <c r="G23" s="46"/>
    </row>
    <row r="24" customFormat="false" ht="15.75" hidden="false" customHeight="true" outlineLevel="0" collapsed="false">
      <c r="A24" s="46"/>
      <c r="B24" s="46"/>
      <c r="C24" s="46"/>
      <c r="D24" s="46"/>
      <c r="E24" s="46"/>
      <c r="F24" s="46"/>
      <c r="G24" s="46"/>
    </row>
    <row r="25" customFormat="false" ht="15.75" hidden="false" customHeight="true" outlineLevel="0" collapsed="false">
      <c r="A25" s="46"/>
      <c r="B25" s="46"/>
      <c r="C25" s="46"/>
      <c r="D25" s="46"/>
      <c r="E25" s="46"/>
      <c r="F25" s="46"/>
      <c r="G25" s="46"/>
    </row>
    <row r="26" customFormat="false" ht="15.75" hidden="false" customHeight="true" outlineLevel="0" collapsed="false">
      <c r="A26" s="46"/>
      <c r="B26" s="46"/>
      <c r="C26" s="46"/>
      <c r="D26" s="46"/>
      <c r="E26" s="46"/>
      <c r="F26" s="46"/>
      <c r="G26" s="46"/>
    </row>
    <row r="39" customFormat="false" ht="13.5" hidden="false" customHeight="false" outlineLevel="0" collapsed="false">
      <c r="D39" s="131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true" showErrorMessage="false" showInputMessage="false" sqref="B7:D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F7:F19" type="list">
      <formula1>"Di dalam target,Dibawah target,Melebihi target"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2025-08-04T03:43:59Z</dcterms:created>
  <dc:creator>Ridho RDN. Dwica Anggara</dc:creator>
  <dc:description/>
  <dc:language>en-US</dc:language>
  <cp:lastModifiedBy/>
  <dcterms:modified xsi:type="dcterms:W3CDTF">2025-11-25T18:43:33Z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