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5.xml.rels" ContentType="application/vnd.openxmlformats-package.relationships+xml"/>
  <Override PartName="/xl/worksheets/_rels/sheet11.xml.rels" ContentType="application/vnd.openxmlformats-package.relationships+xml"/>
  <Override PartName="/xl/worksheets/_rels/sheet16.xml.rels" ContentType="application/vnd.openxmlformats-package.relationships+xml"/>
  <Override PartName="/xl/worksheets/_rels/sheet15.xml.rels" ContentType="application/vnd.openxmlformats-package.relationships+xml"/>
  <Override PartName="/xl/worksheets/_rels/sheet9.xml.rels" ContentType="application/vnd.openxmlformats-package.relationships+xml"/>
  <Override PartName="/xl/worksheets/_rels/sheet3.xml.rels" ContentType="application/vnd.openxmlformats-package.relationships+xml"/>
  <Override PartName="/xl/worksheets/_rels/sheet4.xml.rels" ContentType="application/vnd.openxmlformats-package.relationships+xml"/>
  <Override PartName="/xl/worksheets/_rels/sheet10.xml.rels" ContentType="application/vnd.openxmlformats-package.relationships+xml"/>
  <Override PartName="/xl/worksheets/_rels/sheet12.xml.rels" ContentType="application/vnd.openxmlformats-package.relationships+xml"/>
  <Override PartName="/xl/worksheets/_rels/sheet6.xml.rels" ContentType="application/vnd.openxmlformats-package.relationships+xml"/>
  <Override PartName="/xl/worksheets/_rels/sheet7.xml.rels" ContentType="application/vnd.openxmlformats-package.relationships+xml"/>
  <Override PartName="/xl/worksheets/_rels/sheet13.xml.rels" ContentType="application/vnd.openxmlformats-package.relationships+xml"/>
  <Override PartName="/xl/worksheets/_rels/sheet8.xml.rels" ContentType="application/vnd.openxmlformats-package.relationships+xml"/>
  <Override PartName="/xl/worksheets/_rels/sheet14.xml.rels" ContentType="application/vnd.openxmlformats-package.relationships+xml"/>
  <Override PartName="/xl/worksheets/sheet11.xml" ContentType="application/vnd.openxmlformats-officedocument.spreadsheetml.worksheet+xml"/>
  <Override PartName="/xl/worksheets/sheet6.xml" ContentType="application/vnd.openxmlformats-officedocument.spreadsheetml.worksheet+xml"/>
  <Override PartName="/xl/worksheets/sheet16.xml" ContentType="application/vnd.openxmlformats-officedocument.spreadsheetml.worksheet+xml"/>
  <Override PartName="/xl/worksheets/sheet10.xml" ContentType="application/vnd.openxmlformats-officedocument.spreadsheetml.worksheet+xml"/>
  <Override PartName="/xl/worksheets/sheet5.xml" ContentType="application/vnd.openxmlformats-officedocument.spreadsheetml.worksheet+xml"/>
  <Override PartName="/xl/worksheets/sheet15.xml" ContentType="application/vnd.openxmlformats-officedocument.spreadsheetml.worksheet+xml"/>
  <Override PartName="/xl/worksheets/sheet4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2.xml" ContentType="application/vnd.openxmlformats-officedocument.spreadsheetml.worksheet+xml"/>
  <Override PartName="/xl/worksheets/sheet7.xml" ContentType="application/vnd.openxmlformats-officedocument.spreadsheetml.worksheet+xml"/>
  <Override PartName="/xl/worksheets/sheet13.xml" ContentType="application/vnd.openxmlformats-officedocument.spreadsheetml.worksheet+xml"/>
  <Override PartName="/xl/worksheets/sheet8.xml" ContentType="application/vnd.openxmlformats-officedocument.spreadsheetml.worksheet+xml"/>
  <Override PartName="/xl/worksheets/sheet14.xml" ContentType="application/vnd.openxmlformats-officedocument.spreadsheetml.worksheet+xml"/>
  <Override PartName="/xl/worksheets/sheet9.xml" ContentType="application/vnd.openxmlformats-officedocument.spreadsheetml.worksheet+xml"/>
  <Override PartName="/xl/sharedStrings.xml" ContentType="application/vnd.openxmlformats-officedocument.spreadsheetml.sharedStrings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12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6.xml" ContentType="application/vnd.openxmlformats-officedocument.spreadsheetml.table+xml"/>
  <Override PartName="/xl/tables/table13.xml" ContentType="application/vnd.openxmlformats-officedocument.spreadsheetml.table+xml"/>
  <Override PartName="/xl/tables/table1.xml" ContentType="application/vnd.openxmlformats-officedocument.spreadsheetml.table+xml"/>
  <Override PartName="/xl/tables/table10.xml" ContentType="application/vnd.openxmlformats-officedocument.spreadsheetml.table+xml"/>
  <Override PartName="/xl/tables/table8.xml" ContentType="application/vnd.openxmlformats-officedocument.spreadsheetml.table+xml"/>
  <Override PartName="/xl/tables/table14.xml" ContentType="application/vnd.openxmlformats-officedocument.spreadsheetml.table+xml"/>
  <Override PartName="/xl/tables/table7.xml" ContentType="application/vnd.openxmlformats-officedocument.spreadsheetml.table+xml"/>
  <Override PartName="/xl/tables/table9.xml" ContentType="application/vnd.openxmlformats-officedocument.spreadsheetml.table+xml"/>
  <Override PartName="/xl/tables/table11.xml" ContentType="application/vnd.openxmlformats-officedocument.spreadsheetml.tabl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3.xml.rels" ContentType="application/vnd.openxmlformats-package.relationships+xml"/>
  <Override PartName="/xl/drawings/_rels/drawing2.xml.rels" ContentType="application/vnd.openxmlformats-package.relationships+xml"/>
  <Override PartName="/xl/drawings/_rels/drawing1.xml.rels" ContentType="application/vnd.openxmlformats-package.relationships+xml"/>
  <Override PartName="/xl/drawings/drawing3.xml" ContentType="application/vnd.openxmlformats-officedocument.drawing+xml"/>
  <Override PartName="/xl/drawings/vmlDrawing1.vml" ContentType="application/vnd.openxmlformats-officedocument.vmlDrawing"/>
  <Override PartName="/xl/_rels/workbook.xml.rels" ContentType="application/vnd.openxmlformats-package.relationships+xml"/>
  <Override PartName="/xl/media/image1.png" ContentType="image/png"/>
  <Override PartName="/xl/media/image2.png" ContentType="image/png"/>
  <Override PartName="/xl/media/image3.png" ContentType="image/png"/>
  <Override PartName="/xl/media/image4.png" ContentType="image/png"/>
  <Override PartName="/xl/media/image5.png" ContentType="image/png"/>
  <Override PartName="/xl/comments8.xml" ContentType="application/vnd.openxmlformats-officedocument.spreadsheetml.comment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5"/>
  </bookViews>
  <sheets>
    <sheet name="KPI" sheetId="1" state="visible" r:id="rId3"/>
    <sheet name="Achievement" sheetId="2" state="visible" r:id="rId4"/>
    <sheet name="F1a" sheetId="3" state="visible" r:id="rId5"/>
    <sheet name="F1b" sheetId="4" state="visible" r:id="rId6"/>
    <sheet name="F2a" sheetId="5" state="visible" r:id="rId7"/>
    <sheet name="F2b" sheetId="6" state="visible" r:id="rId8"/>
    <sheet name="C1a" sheetId="7" state="visible" r:id="rId9"/>
    <sheet name="C2a" sheetId="8" state="visible" r:id="rId10"/>
    <sheet name="B1a" sheetId="9" state="visible" r:id="rId11"/>
    <sheet name="B1b" sheetId="10" state="visible" r:id="rId12"/>
    <sheet name="B1c" sheetId="11" state="visible" r:id="rId13"/>
    <sheet name="B1d" sheetId="12" state="visible" r:id="rId14"/>
    <sheet name="B2a" sheetId="13" state="visible" r:id="rId15"/>
    <sheet name="L1a" sheetId="14" state="visible" r:id="rId16"/>
    <sheet name="L1b" sheetId="15" state="visible" r:id="rId17"/>
    <sheet name="L2a" sheetId="16" state="visible" r:id="rId18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comments8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D6" authorId="0">
      <text>
        <r>
          <rPr>
            <sz val="10"/>
            <rFont val="Arial"/>
            <family val="2"/>
          </rPr>
          <t xml:space="preserve">target yang disesuaikan otomatis bila target (100%) terpenuhi maupun tidak terpenuhi.
</t>
        </r>
      </text>
    </comment>
  </commentList>
</comments>
</file>

<file path=xl/sharedStrings.xml><?xml version="1.0" encoding="utf-8"?>
<sst xmlns="http://schemas.openxmlformats.org/spreadsheetml/2006/main" count="736" uniqueCount="269">
  <si>
    <t xml:space="preserve">KEY PERFORMANCE INDICATOR</t>
  </si>
  <si>
    <t xml:space="preserve">Jabatan : Finance &amp; Accounting Manager</t>
  </si>
  <si>
    <t xml:space="preserve">Tanggal</t>
  </si>
  <si>
    <t xml:space="preserve">Departemen/Jabatan</t>
  </si>
  <si>
    <t xml:space="preserve">Finance &amp; Accounting / Finance Accounting Manager</t>
  </si>
  <si>
    <t xml:space="preserve">Nama/Jabatan</t>
  </si>
  <si>
    <t xml:space="preserve">Martha A Murniati /Finance &amp; Accounting Manager</t>
  </si>
  <si>
    <t xml:space="preserve">Nama Atasan/Jabatan</t>
  </si>
  <si>
    <t xml:space="preserve">Finance Director</t>
  </si>
  <si>
    <t xml:space="preserve">Tanggal Bergabung</t>
  </si>
  <si>
    <t xml:space="preserve">Periode Kinerja</t>
  </si>
  <si>
    <t xml:space="preserve">NO</t>
  </si>
  <si>
    <t xml:space="preserve">Perspektif &amp; Sasaran Strategis KPI</t>
  </si>
  <si>
    <t xml:space="preserve">Formula</t>
  </si>
  <si>
    <t xml:space="preserve">Periode</t>
  </si>
  <si>
    <t xml:space="preserve">Verifikasi</t>
  </si>
  <si>
    <t xml:space="preserve">Sumber Data</t>
  </si>
  <si>
    <t xml:space="preserve">Realisasi Tahun</t>
  </si>
  <si>
    <t xml:space="preserve">Target 2025</t>
  </si>
  <si>
    <t xml:space="preserve">Polarisasi</t>
  </si>
  <si>
    <t xml:space="preserve">UoM</t>
  </si>
  <si>
    <t xml:space="preserve">Realisasi
 (YTD)</t>
  </si>
  <si>
    <t xml:space="preserve">Target (YTD)</t>
  </si>
  <si>
    <t xml:space="preserve">Skor</t>
  </si>
  <si>
    <t xml:space="preserve">Bobot</t>
  </si>
  <si>
    <t xml:space="preserve">Total 
(Skor * Bobot)</t>
  </si>
  <si>
    <t xml:space="preserve">#, %, IDR</t>
  </si>
  <si>
    <t xml:space="preserve">Sumber KPI</t>
  </si>
  <si>
    <t xml:space="preserve">Target 100%</t>
  </si>
  <si>
    <t xml:space="preserve">Treshold Min</t>
  </si>
  <si>
    <t xml:space="preserve">(%)</t>
  </si>
  <si>
    <t xml:space="preserve">FINANCIAL PERSPECTIVE</t>
  </si>
  <si>
    <t xml:space="preserve">F1</t>
  </si>
  <si>
    <t xml:space="preserve">Meningkatkan Valuasi Bisnis</t>
  </si>
  <si>
    <t xml:space="preserve">F1a</t>
  </si>
  <si>
    <t xml:space="preserve">#</t>
  </si>
  <si>
    <t xml:space="preserve">Debt to Equity Ratio</t>
  </si>
  <si>
    <t xml:space="preserve">Job Desc</t>
  </si>
  <si>
    <t xml:space="preserve">Total Debt / Total Equity (satuan kali)</t>
  </si>
  <si>
    <t xml:space="preserve">Tahunan</t>
  </si>
  <si>
    <t xml:space="preserve">Laporan Keuangan</t>
  </si>
  <si>
    <t xml:space="preserve">Minimal</t>
  </si>
  <si>
    <t xml:space="preserve">F1b</t>
  </si>
  <si>
    <t xml:space="preserve">Cash Ratio</t>
  </si>
  <si>
    <t xml:space="preserve">Total Cash &amp; Cash Equivalent/ Current Liabillites</t>
  </si>
  <si>
    <t xml:space="preserve">Maksimal</t>
  </si>
  <si>
    <t xml:space="preserve">F2</t>
  </si>
  <si>
    <t xml:space="preserve">Cost Control</t>
  </si>
  <si>
    <t xml:space="preserve">F2a</t>
  </si>
  <si>
    <t xml:space="preserve">%</t>
  </si>
  <si>
    <t xml:space="preserve">% Opex Group</t>
  </si>
  <si>
    <t xml:space="preserve">Total biaya Operasional / Gross Revenue</t>
  </si>
  <si>
    <t xml:space="preserve">F2b</t>
  </si>
  <si>
    <t xml:space="preserve">Aset tetap yang tidak sesuai</t>
  </si>
  <si>
    <t xml:space="preserve">HAM</t>
  </si>
  <si>
    <t xml:space="preserve">% jumlah aset yg tidak sesuai</t>
  </si>
  <si>
    <t xml:space="preserve">Semester</t>
  </si>
  <si>
    <t xml:space="preserve">GA</t>
  </si>
  <si>
    <t xml:space="preserve">Laporan Ketidaksesuaian aset</t>
  </si>
  <si>
    <t xml:space="preserve">CUSTOMER PERSPECTIVE</t>
  </si>
  <si>
    <t xml:space="preserve">C1</t>
  </si>
  <si>
    <t xml:space="preserve">Menciptakan Satisfied Customer Experience</t>
  </si>
  <si>
    <t xml:space="preserve">C1a</t>
  </si>
  <si>
    <t xml:space="preserve">Overdue Vendor Payment</t>
  </si>
  <si>
    <t xml:space="preserve">Tanggal Jatuh Tempo - Tanggal Realisasi Pembayaran</t>
  </si>
  <si>
    <t xml:space="preserve">Bulanan</t>
  </si>
  <si>
    <t xml:space="preserve">Realisasi pembayaran</t>
  </si>
  <si>
    <t xml:space="preserve">hari</t>
  </si>
  <si>
    <t xml:space="preserve">C2</t>
  </si>
  <si>
    <t xml:space="preserve">Mengembangkan Kerjasama Bisnis</t>
  </si>
  <si>
    <t xml:space="preserve">C2a</t>
  </si>
  <si>
    <t xml:space="preserve">Project Macro yang deal</t>
  </si>
  <si>
    <t xml:space="preserve">VAM</t>
  </si>
  <si>
    <t xml:space="preserve">Jumlah Project Macro yang Deal</t>
  </si>
  <si>
    <t xml:space="preserve">MoU</t>
  </si>
  <si>
    <t xml:space="preserve">INTERNAL BUSINESS PROCESS PERSPECTIVE</t>
  </si>
  <si>
    <t xml:space="preserve">B1</t>
  </si>
  <si>
    <t xml:space="preserve">Meningkatkan kualitas</t>
  </si>
  <si>
    <t xml:space="preserve">B1a</t>
  </si>
  <si>
    <t xml:space="preserve">Kesalahan Pencatatan Accounting</t>
  </si>
  <si>
    <t xml:space="preserve">Problem</t>
  </si>
  <si>
    <t xml:space="preserve">Jumlah kesalahan dalam 1 bulan</t>
  </si>
  <si>
    <t xml:space="preserve">B1b</t>
  </si>
  <si>
    <t xml:space="preserve">Kecelakaan Kerja</t>
  </si>
  <si>
    <t xml:space="preserve">Jumlah Kecelakaan Kerja</t>
  </si>
  <si>
    <t xml:space="preserve">HSE</t>
  </si>
  <si>
    <t xml:space="preserve">Data Laporan kecelakaan Kerja</t>
  </si>
  <si>
    <t xml:space="preserve">B1c</t>
  </si>
  <si>
    <t xml:space="preserve">Temuan Audit Internal Kritis</t>
  </si>
  <si>
    <t xml:space="preserve">Jumlah Temuan Mayor Audit Internal</t>
  </si>
  <si>
    <t xml:space="preserve">Audit Internal Manager</t>
  </si>
  <si>
    <t xml:space="preserve">B1d</t>
  </si>
  <si>
    <t xml:space="preserve">Temuan Audit Eksternal</t>
  </si>
  <si>
    <t xml:space="preserve">Jumlah Temuan Audit Eksternal</t>
  </si>
  <si>
    <t xml:space="preserve">Project/ Event</t>
  </si>
  <si>
    <t xml:space="preserve">B2</t>
  </si>
  <si>
    <t xml:space="preserve">Inovasi</t>
  </si>
  <si>
    <t xml:space="preserve">B2a</t>
  </si>
  <si>
    <t xml:space="preserve">AR overdue (Customer CK)</t>
  </si>
  <si>
    <t xml:space="preserve">AR sudah jatuh tempo &gt; 30 hari dibagi total AR yang harus proses</t>
  </si>
  <si>
    <t xml:space="preserve">Laporan AR Days</t>
  </si>
  <si>
    <t xml:space="preserve">B3</t>
  </si>
  <si>
    <t xml:space="preserve">System Development</t>
  </si>
  <si>
    <t xml:space="preserve">B3a</t>
  </si>
  <si>
    <t xml:space="preserve">LEARNING &amp; GROWTH PERSPECTIVE</t>
  </si>
  <si>
    <t xml:space="preserve">L1</t>
  </si>
  <si>
    <t xml:space="preserve">Talent Management</t>
  </si>
  <si>
    <t xml:space="preserve">L1a</t>
  </si>
  <si>
    <t xml:space="preserve">Tingkat Retensi New Hire 4-6 bulan</t>
  </si>
  <si>
    <t xml:space="preserve">Jumlah karyawan yg resign pada periode masa kerja bulan ke4 - ke 6 dibandingkan dengan total karyawan baru per tahun</t>
  </si>
  <si>
    <t xml:space="preserve">L1b</t>
  </si>
  <si>
    <t xml:space="preserve">Tingkat Readiness</t>
  </si>
  <si>
    <t xml:space="preserve">jumlah talent / total karyawan</t>
  </si>
  <si>
    <t xml:space="preserve">Quarter (3bln)</t>
  </si>
  <si>
    <t xml:space="preserve">L2</t>
  </si>
  <si>
    <t xml:space="preserve">People Development</t>
  </si>
  <si>
    <t xml:space="preserve">L2a</t>
  </si>
  <si>
    <t xml:space="preserve">Rata Rata Jam Learning Karyawan</t>
  </si>
  <si>
    <t xml:space="preserve">3 jam</t>
  </si>
  <si>
    <t xml:space="preserve">2 jam</t>
  </si>
  <si>
    <t xml:space="preserve">Saya telah mengerti dan berkomitmen selama setahun untuk mencapai tujuan kinerja di atas.</t>
  </si>
  <si>
    <t xml:space="preserve">Tanda tangan &amp; Nama</t>
  </si>
  <si>
    <t xml:space="preserve">Diketahui,</t>
  </si>
  <si>
    <t xml:space="preserve">Disetujui,</t>
  </si>
  <si>
    <t xml:space="preserve">Martha A Murniati</t>
  </si>
  <si>
    <t xml:space="preserve">Jang Bambang Sudarno</t>
  </si>
  <si>
    <t xml:space="preserve">MR. Y</t>
  </si>
  <si>
    <t xml:space="preserve">Jabatan: Finance &amp; Accounting Manager</t>
  </si>
  <si>
    <t xml:space="preserve">Jabatan: Direktur</t>
  </si>
  <si>
    <t xml:space="preserve">Jabatan: General Manager</t>
  </si>
  <si>
    <t xml:space="preserve">staff 5 - 7 ukuran kpi turunan</t>
  </si>
  <si>
    <t xml:space="preserve">spv 5-10 ukuran kpi turunan</t>
  </si>
  <si>
    <t xml:space="preserve">Kode BSC</t>
  </si>
  <si>
    <t xml:space="preserve">Indikator</t>
  </si>
  <si>
    <t xml:space="preserve">Achive/Not Achieve</t>
  </si>
  <si>
    <t xml:space="preserve">Keterangan</t>
  </si>
  <si>
    <t xml:space="preserve">Not Achieve</t>
  </si>
  <si>
    <t xml:space="preserve">Opex Group</t>
  </si>
  <si>
    <t xml:space="preserve">Fisik Aset tidak sesuai</t>
  </si>
  <si>
    <t xml:space="preserve">Achieve</t>
  </si>
  <si>
    <t xml:space="preserve">belum ada info dari GA</t>
  </si>
  <si>
    <t xml:space="preserve">Project Macro Ideal</t>
  </si>
  <si>
    <t xml:space="preserve">Temuan Audit Kritis</t>
  </si>
  <si>
    <t xml:space="preserve">tidak ada audit external</t>
  </si>
  <si>
    <t xml:space="preserve">AR Overdue</t>
  </si>
  <si>
    <t xml:space="preserve">Tingkat Retensi New Hire</t>
  </si>
  <si>
    <t xml:space="preserve">Rata-rata Jam Learning Karyawan</t>
  </si>
  <si>
    <t xml:space="preserve">Nama KPI</t>
  </si>
  <si>
    <t xml:space="preserve">Realisasi</t>
  </si>
  <si>
    <t xml:space="preserve">Target (100%)</t>
  </si>
  <si>
    <t xml:space="preserve">Status</t>
  </si>
  <si>
    <t xml:space="preserve">Column 1</t>
  </si>
  <si>
    <t xml:space="preserve">Total Hutang</t>
  </si>
  <si>
    <t xml:space="preserve">Total Equity</t>
  </si>
  <si>
    <t xml:space="preserve">Januari</t>
  </si>
  <si>
    <t xml:space="preserve">Februari</t>
  </si>
  <si>
    <t xml:space="preserve">Maret</t>
  </si>
  <si>
    <t xml:space="preserve">April</t>
  </si>
  <si>
    <t xml:space="preserve">Mei</t>
  </si>
  <si>
    <t xml:space="preserve">Juni</t>
  </si>
  <si>
    <t xml:space="preserve">Juli</t>
  </si>
  <si>
    <t xml:space="preserve">Agustus</t>
  </si>
  <si>
    <t xml:space="preserve">September</t>
  </si>
  <si>
    <t xml:space="preserve">Oktober</t>
  </si>
  <si>
    <t xml:space="preserve">November</t>
  </si>
  <si>
    <t xml:space="preserve">Desember</t>
  </si>
  <si>
    <t xml:space="preserve">Total</t>
  </si>
  <si>
    <t xml:space="preserve">Total Cash</t>
  </si>
  <si>
    <t xml:space="preserve">Total Current Liabilities</t>
  </si>
  <si>
    <t xml:space="preserve">Revenue</t>
  </si>
  <si>
    <t xml:space="preserve">Operational Expenses</t>
  </si>
  <si>
    <t xml:space="preserve">Fisik Aset yang tidak sesuai</t>
  </si>
  <si>
    <t xml:space="preserve">Semester 1</t>
  </si>
  <si>
    <t xml:space="preserve">Semester 2</t>
  </si>
  <si>
    <t xml:space="preserve">Max</t>
  </si>
  <si>
    <t xml:space="preserve">day</t>
  </si>
  <si>
    <t xml:space="preserve">Avg</t>
  </si>
  <si>
    <t xml:space="preserve">Penyebab Keterlambatan Payment </t>
  </si>
  <si>
    <t xml:space="preserve">Berkas tidak lengkap</t>
  </si>
  <si>
    <t xml:space="preserve">Invoice terlambat datang</t>
  </si>
  <si>
    <t xml:space="preserve">Kwitansi gabungan dengan PO baru</t>
  </si>
  <si>
    <t xml:space="preserve">Berkas bermasalah</t>
  </si>
  <si>
    <t xml:space="preserve">Approval terlambat</t>
  </si>
  <si>
    <t xml:space="preserve">Kasir terlewat</t>
  </si>
  <si>
    <t xml:space="preserve">Dana tdk mencukupi</t>
  </si>
  <si>
    <t xml:space="preserve">Salah Transfer</t>
  </si>
  <si>
    <t xml:space="preserve">avg hari</t>
  </si>
  <si>
    <t xml:space="preserve">Avg Hari</t>
  </si>
  <si>
    <t xml:space="preserve"># invoice</t>
  </si>
  <si>
    <t xml:space="preserve">*) Juni : PT Enseval Putera Megatrading </t>
  </si>
  <si>
    <t xml:space="preserve">JT tanggal 11 April 2024 Invoice masuk tanggal 24 Juni 2025</t>
  </si>
  <si>
    <t xml:space="preserve">*) Juli : PT Sentralsari Prima Sentosa</t>
  </si>
  <si>
    <t xml:space="preserve">JT tanggal 19 Mei 2025, Revisi kwitansi dan nota clear 21/07/2025</t>
  </si>
  <si>
    <t xml:space="preserve">*) Agt : PT Sentralsari Prima Sentosa Cleo</t>
  </si>
  <si>
    <t xml:space="preserve">JT tanggal 16 Mei 2025, Revisi kwitansi dan nota clear 21/08/2025</t>
  </si>
  <si>
    <t xml:space="preserve">Achievement</t>
  </si>
  <si>
    <t xml:space="preserve">Kuarter 1</t>
  </si>
  <si>
    <t xml:space="preserve">Kuarter 2</t>
  </si>
  <si>
    <t xml:space="preserve">Kuarter 3</t>
  </si>
  <si>
    <t xml:space="preserve">belum ada audit departemen</t>
  </si>
  <si>
    <t xml:space="preserve">Kuarter 4</t>
  </si>
  <si>
    <t xml:space="preserve">Jan</t>
  </si>
  <si>
    <t xml:space="preserve">Feb</t>
  </si>
  <si>
    <t xml:space="preserve">Mar</t>
  </si>
  <si>
    <t xml:space="preserve">Apr</t>
  </si>
  <si>
    <t xml:space="preserve">Rp</t>
  </si>
  <si>
    <t xml:space="preserve">Belum lunas</t>
  </si>
  <si>
    <t xml:space="preserve">tepat</t>
  </si>
  <si>
    <t xml:space="preserve">-</t>
  </si>
  <si>
    <t xml:space="preserve">5.963.000</t>
  </si>
  <si>
    <t xml:space="preserve">0,25%</t>
  </si>
  <si>
    <t xml:space="preserve">Belum Jatuh Tempo</t>
  </si>
  <si>
    <t xml:space="preserve">17.691.800</t>
  </si>
  <si>
    <t xml:space="preserve">2,02%</t>
  </si>
  <si>
    <t xml:space="preserve">overdue &lt;=7 hari</t>
  </si>
  <si>
    <t xml:space="preserve">5.724.100</t>
  </si>
  <si>
    <t xml:space="preserve">4,30%</t>
  </si>
  <si>
    <t xml:space="preserve">overdue &gt; 7 hari</t>
  </si>
  <si>
    <t xml:space="preserve">1.307.500</t>
  </si>
  <si>
    <t xml:space="preserve">14,69%</t>
  </si>
  <si>
    <t xml:space="preserve">overdue &gt; 14 hari</t>
  </si>
  <si>
    <t xml:space="preserve">1.247.400</t>
  </si>
  <si>
    <t xml:space="preserve">2,08%</t>
  </si>
  <si>
    <t xml:space="preserve">overdue &gt;30 hari</t>
  </si>
  <si>
    <t xml:space="preserve">0,46%</t>
  </si>
  <si>
    <t xml:space="preserve">Sub Total Belum lunas</t>
  </si>
  <si>
    <t xml:space="preserve">32.239.800</t>
  </si>
  <si>
    <t xml:space="preserve">23,79%</t>
  </si>
  <si>
    <t xml:space="preserve">Lunas</t>
  </si>
  <si>
    <t xml:space="preserve">Lebih Cepat</t>
  </si>
  <si>
    <t xml:space="preserve">14.897.100</t>
  </si>
  <si>
    <t xml:space="preserve">15,70%</t>
  </si>
  <si>
    <t xml:space="preserve">1.333.800</t>
  </si>
  <si>
    <t xml:space="preserve">6,91%</t>
  </si>
  <si>
    <t xml:space="preserve">13.909.900</t>
  </si>
  <si>
    <t xml:space="preserve">39,21%</t>
  </si>
  <si>
    <t xml:space="preserve">2.808.700</t>
  </si>
  <si>
    <t xml:space="preserve">8,44%</t>
  </si>
  <si>
    <t xml:space="preserve">3.008.700</t>
  </si>
  <si>
    <t xml:space="preserve">5,33%</t>
  </si>
  <si>
    <t xml:space="preserve">1.212.610</t>
  </si>
  <si>
    <t xml:space="preserve">0,61%</t>
  </si>
  <si>
    <t xml:space="preserve">Sub Total lunas</t>
  </si>
  <si>
    <t xml:space="preserve">37.170.810</t>
  </si>
  <si>
    <t xml:space="preserve">76,21%</t>
  </si>
  <si>
    <t xml:space="preserve">Total Tagihan</t>
  </si>
  <si>
    <t xml:space="preserve">69.410.610</t>
  </si>
  <si>
    <t xml:space="preserve">Mifta</t>
  </si>
  <si>
    <t xml:space="preserve">Rezi</t>
  </si>
  <si>
    <t xml:space="preserve">1 bulan</t>
  </si>
  <si>
    <t xml:space="preserve">tim</t>
  </si>
  <si>
    <t xml:space="preserve">Ready</t>
  </si>
  <si>
    <t xml:space="preserve">Finance</t>
  </si>
  <si>
    <t xml:space="preserve">Q1</t>
  </si>
  <si>
    <t xml:space="preserve">Accounting</t>
  </si>
  <si>
    <t xml:space="preserve">Q2</t>
  </si>
  <si>
    <t xml:space="preserve">Accounting CK</t>
  </si>
  <si>
    <t xml:space="preserve">Q3</t>
  </si>
  <si>
    <t xml:space="preserve">Finance CK</t>
  </si>
  <si>
    <t xml:space="preserve">Q4</t>
  </si>
  <si>
    <t xml:space="preserve">tax</t>
  </si>
  <si>
    <t xml:space="preserve">https://nc.mapan.co.id/apps/forms/embed/ciisKNRjmxoPyJyQxiBTDBdo</t>
  </si>
  <si>
    <t xml:space="preserve">belajar yg sesuai dengan skill yg meningkatkan kompetensi. membentuk habit</t>
  </si>
  <si>
    <t xml:space="preserve">baca buku</t>
  </si>
  <si>
    <t xml:space="preserve">youtube</t>
  </si>
  <si>
    <t xml:space="preserve">diskusi dengan teman</t>
  </si>
  <si>
    <t xml:space="preserve">Trainning Finance Bank ( Kasbon) Pemateri: Pipit</t>
  </si>
  <si>
    <t xml:space="preserve">Trainning NC : Pemateri Eunike &amp; Lia</t>
  </si>
  <si>
    <t xml:space="preserve">training Efective Manager</t>
  </si>
</sst>
</file>

<file path=xl/styles.xml><?xml version="1.0" encoding="utf-8"?>
<styleSheet xmlns="http://schemas.openxmlformats.org/spreadsheetml/2006/main">
  <numFmts count="16">
    <numFmt numFmtId="164" formatCode="General"/>
    <numFmt numFmtId="165" formatCode="_-* #,##0.00_-;\-* #,##0.00_-;_-* \-??_-;_-@_-"/>
    <numFmt numFmtId="166" formatCode="#,##0"/>
    <numFmt numFmtId="167" formatCode="d\ mmm\ yy"/>
    <numFmt numFmtId="168" formatCode="#,##0.00"/>
    <numFmt numFmtId="169" formatCode="0%"/>
    <numFmt numFmtId="170" formatCode="0.00%"/>
    <numFmt numFmtId="171" formatCode="0.00"/>
    <numFmt numFmtId="172" formatCode="#,##0.0"/>
    <numFmt numFmtId="173" formatCode="General"/>
    <numFmt numFmtId="174" formatCode="0.000"/>
    <numFmt numFmtId="175" formatCode="0"/>
    <numFmt numFmtId="176" formatCode="@"/>
    <numFmt numFmtId="177" formatCode="mmm\-yy"/>
    <numFmt numFmtId="178" formatCode="_-* #,##0_-;\-* #,##0_-;_-* \-_-;_-@_-"/>
    <numFmt numFmtId="179" formatCode="_-* #,##0_-;\-* #,##0_-;_-* \-??_-;_-@_-"/>
  </numFmts>
  <fonts count="39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b val="true"/>
      <sz val="23"/>
      <color theme="1"/>
      <name val="Calibri"/>
      <family val="2"/>
      <charset val="1"/>
    </font>
    <font>
      <b val="true"/>
      <sz val="16"/>
      <color theme="1"/>
      <name val="Calibri"/>
      <family val="2"/>
      <charset val="1"/>
    </font>
    <font>
      <sz val="11"/>
      <color theme="1"/>
      <name val="Calibri"/>
      <family val="2"/>
      <charset val="1"/>
    </font>
    <font>
      <b val="true"/>
      <sz val="11"/>
      <color rgb="FFFFFFFF"/>
      <name val="Calibri"/>
      <family val="2"/>
      <charset val="1"/>
    </font>
    <font>
      <b val="true"/>
      <sz val="11"/>
      <color rgb="FFFFFFFF"/>
      <name val="Arial"/>
      <family val="2"/>
      <charset val="1"/>
    </font>
    <font>
      <b val="true"/>
      <i val="true"/>
      <sz val="11"/>
      <color rgb="FFFF9900"/>
      <name val="Calibri"/>
      <family val="2"/>
      <charset val="1"/>
    </font>
    <font>
      <b val="true"/>
      <i val="true"/>
      <sz val="11"/>
      <color rgb="FFFFFFFF"/>
      <name val="Calibri"/>
      <family val="2"/>
      <charset val="1"/>
    </font>
    <font>
      <b val="true"/>
      <sz val="12"/>
      <color theme="1"/>
      <name val="Calibri"/>
      <family val="2"/>
      <charset val="1"/>
    </font>
    <font>
      <u val="single"/>
      <sz val="12"/>
      <color rgb="FF0000FF"/>
      <name val="Calibri"/>
      <family val="2"/>
      <charset val="1"/>
    </font>
    <font>
      <sz val="12"/>
      <color theme="1"/>
      <name val="Calibri"/>
      <family val="2"/>
      <charset val="1"/>
    </font>
    <font>
      <u val="single"/>
      <sz val="11"/>
      <color rgb="FF0000FF"/>
      <name val="Calibri"/>
      <family val="2"/>
      <charset val="1"/>
    </font>
    <font>
      <sz val="11"/>
      <color rgb="FF0000FF"/>
      <name val="Calibri"/>
      <family val="2"/>
      <charset val="1"/>
    </font>
    <font>
      <sz val="11"/>
      <color rgb="FFFF9900"/>
      <name val="Calibri"/>
      <family val="2"/>
      <charset val="1"/>
    </font>
    <font>
      <sz val="12"/>
      <color rgb="FF000000"/>
      <name val="Calibri"/>
      <family val="2"/>
      <charset val="1"/>
    </font>
    <font>
      <b val="true"/>
      <i val="true"/>
      <sz val="11"/>
      <color theme="1"/>
      <name val="Calibri"/>
      <family val="2"/>
      <charset val="1"/>
    </font>
    <font>
      <b val="true"/>
      <sz val="11"/>
      <color theme="1"/>
      <name val="Arial"/>
      <family val="2"/>
      <charset val="1"/>
    </font>
    <font>
      <sz val="11"/>
      <color theme="1"/>
      <name val="Arial"/>
      <family val="2"/>
      <charset val="1"/>
    </font>
    <font>
      <u val="single"/>
      <sz val="11"/>
      <color theme="1"/>
      <name val="Calibri"/>
      <family val="2"/>
      <charset val="1"/>
    </font>
    <font>
      <b val="true"/>
      <sz val="10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u val="single"/>
      <sz val="14"/>
      <color rgb="FF0000FF"/>
      <name val="Cambria"/>
      <family val="1"/>
      <charset val="1"/>
    </font>
    <font>
      <b val="true"/>
      <sz val="11"/>
      <color rgb="FF000000"/>
      <name val="Arial"/>
      <family val="2"/>
      <charset val="1"/>
    </font>
    <font>
      <sz val="11"/>
      <color rgb="FF1F1F1F"/>
      <name val="&quot;Google Sans Mono&quot;"/>
      <family val="0"/>
      <charset val="1"/>
    </font>
    <font>
      <sz val="11"/>
      <color rgb="FF000000"/>
      <name val="Calibri"/>
      <family val="2"/>
      <charset val="1"/>
    </font>
    <font>
      <sz val="11"/>
      <color rgb="FF000000"/>
      <name val="Arial"/>
      <family val="2"/>
      <charset val="1"/>
    </font>
    <font>
      <sz val="10"/>
      <color theme="1"/>
      <name val="Arial"/>
      <family val="2"/>
      <charset val="1"/>
    </font>
    <font>
      <sz val="14"/>
      <color theme="1"/>
      <name val="Arial"/>
      <family val="2"/>
      <charset val="1"/>
    </font>
    <font>
      <b val="true"/>
      <sz val="11"/>
      <color theme="1"/>
      <name val="Calibri"/>
      <family val="2"/>
      <charset val="1"/>
    </font>
    <font>
      <sz val="11"/>
      <color rgb="FFFF0000"/>
      <name val="Calibri"/>
      <family val="2"/>
      <charset val="1"/>
    </font>
    <font>
      <sz val="11"/>
      <color rgb="FF7030A0"/>
      <name val="Calibri"/>
      <family val="2"/>
      <charset val="1"/>
    </font>
    <font>
      <b val="true"/>
      <sz val="11"/>
      <color rgb="FFFFFFFF"/>
      <name val="Roboto"/>
      <family val="0"/>
      <charset val="1"/>
    </font>
    <font>
      <sz val="11"/>
      <color rgb="FF434343"/>
      <name val="Roboto"/>
      <family val="0"/>
      <charset val="1"/>
    </font>
    <font>
      <sz val="10"/>
      <name val="Arial"/>
      <family val="2"/>
    </font>
    <font>
      <u val="single"/>
      <sz val="11"/>
      <color rgb="FF0000FF"/>
      <name val="Cambria"/>
      <family val="1"/>
      <charset val="1"/>
    </font>
  </fonts>
  <fills count="18">
    <fill>
      <patternFill patternType="none"/>
    </fill>
    <fill>
      <patternFill patternType="gray125"/>
    </fill>
    <fill>
      <patternFill patternType="solid">
        <fgColor rgb="FFDDEBF7"/>
        <bgColor rgb="FFCCECFF"/>
      </patternFill>
    </fill>
    <fill>
      <patternFill patternType="solid">
        <fgColor rgb="FF1F4E78"/>
        <bgColor rgb="FF284E3F"/>
      </patternFill>
    </fill>
    <fill>
      <patternFill patternType="solid">
        <fgColor rgb="FFFFFFFF"/>
        <bgColor rgb="FFF8F9FA"/>
      </patternFill>
    </fill>
    <fill>
      <patternFill patternType="solid">
        <fgColor rgb="FF2F75B5"/>
        <bgColor rgb="FF0066CC"/>
      </patternFill>
    </fill>
    <fill>
      <patternFill patternType="solid">
        <fgColor rgb="FFFFC000"/>
        <bgColor rgb="FFFF9900"/>
      </patternFill>
    </fill>
    <fill>
      <patternFill patternType="solid">
        <fgColor rgb="FFFFFF00"/>
        <bgColor rgb="FFFFFF00"/>
      </patternFill>
    </fill>
    <fill>
      <patternFill patternType="solid">
        <fgColor theme="5" tint="0.5999"/>
        <bgColor rgb="FFF4B084"/>
      </patternFill>
    </fill>
    <fill>
      <patternFill patternType="solid">
        <fgColor rgb="FF92D050"/>
        <bgColor rgb="FF969696"/>
      </patternFill>
    </fill>
    <fill>
      <patternFill patternType="solid">
        <fgColor theme="6" tint="0.3999"/>
        <bgColor rgb="FFF4B084"/>
      </patternFill>
    </fill>
    <fill>
      <patternFill patternType="solid">
        <fgColor rgb="FF356854"/>
        <bgColor rgb="FF284E3F"/>
      </patternFill>
    </fill>
    <fill>
      <patternFill patternType="solid">
        <fgColor rgb="FFF8F9FA"/>
        <bgColor rgb="FFFFFFFF"/>
      </patternFill>
    </fill>
    <fill>
      <patternFill patternType="solid">
        <fgColor rgb="FFFCE4D6"/>
        <bgColor rgb="FFFBD9D7"/>
      </patternFill>
    </fill>
    <fill>
      <patternFill patternType="solid">
        <fgColor rgb="FFF4B084"/>
        <bgColor rgb="FFF7B4AE"/>
      </patternFill>
    </fill>
    <fill>
      <patternFill patternType="solid">
        <fgColor rgb="FFCCECFF"/>
        <bgColor rgb="FFDDEBF7"/>
      </patternFill>
    </fill>
    <fill>
      <patternFill patternType="solid">
        <fgColor theme="5" tint="0.7998"/>
        <bgColor rgb="FFFCE4D6"/>
      </patternFill>
    </fill>
    <fill>
      <patternFill patternType="solid">
        <fgColor theme="5" tint="0.3997"/>
        <bgColor rgb="FFF4B084"/>
      </patternFill>
    </fill>
  </fills>
  <borders count="6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double">
        <color rgb="FF5B9BD5"/>
      </left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double">
        <color rgb="FF5B9BD5"/>
      </right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 style="double">
        <color rgb="FF5B9BD5"/>
      </left>
      <right/>
      <top/>
      <bottom style="double">
        <color rgb="FF5B9BD5"/>
      </bottom>
      <diagonal/>
    </border>
    <border diagonalUp="false" diagonalDown="false">
      <left/>
      <right/>
      <top/>
      <bottom style="double">
        <color rgb="FF5B9BD5"/>
      </bottom>
      <diagonal/>
    </border>
    <border diagonalUp="false" diagonalDown="false">
      <left/>
      <right style="double">
        <color rgb="FF5B9BD5"/>
      </right>
      <top/>
      <bottom style="double">
        <color rgb="FF5B9BD5"/>
      </bottom>
      <diagonal/>
    </border>
    <border diagonalUp="false" diagonalDown="false">
      <left style="thin">
        <color rgb="FF284E3F"/>
      </left>
      <right style="thin">
        <color rgb="FF356854"/>
      </right>
      <top style="thin">
        <color rgb="FF284E3F"/>
      </top>
      <bottom style="thin">
        <color rgb="FF284E3F"/>
      </bottom>
      <diagonal/>
    </border>
    <border diagonalUp="false" diagonalDown="false">
      <left style="thin">
        <color rgb="FF356854"/>
      </left>
      <right style="thin">
        <color rgb="FF356854"/>
      </right>
      <top style="thin">
        <color rgb="FF284E3F"/>
      </top>
      <bottom style="thin">
        <color rgb="FF284E3F"/>
      </bottom>
      <diagonal/>
    </border>
    <border diagonalUp="false" diagonalDown="false">
      <left style="thin">
        <color rgb="FF356854"/>
      </left>
      <right style="thin">
        <color rgb="FF284E3F"/>
      </right>
      <top style="thin">
        <color rgb="FF284E3F"/>
      </top>
      <bottom style="thin">
        <color rgb="FF284E3F"/>
      </bottom>
      <diagonal/>
    </border>
    <border diagonalUp="false" diagonalDown="false">
      <left style="thin">
        <color rgb="FF284E3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 diagonalUp="false" diagonalDown="false"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 diagonalUp="false" diagonalDown="false">
      <left style="thin">
        <color rgb="FFFFFFFF"/>
      </left>
      <right style="thin">
        <color rgb="FF284E3F"/>
      </right>
      <top style="thin">
        <color rgb="FFFFFFFF"/>
      </top>
      <bottom style="thin">
        <color rgb="FFFFFFFF"/>
      </bottom>
      <diagonal/>
    </border>
    <border diagonalUp="false" diagonalDown="false">
      <left style="thin">
        <color rgb="FF284E3F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 diagonalUp="false" diagonalDown="false"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 diagonalUp="false" diagonalDown="false">
      <left style="thin">
        <color rgb="FFF8F9FA"/>
      </left>
      <right style="thin">
        <color rgb="FF284E3F"/>
      </right>
      <top style="thin">
        <color rgb="FFF8F9FA"/>
      </top>
      <bottom style="thin">
        <color rgb="FFF8F9FA"/>
      </bottom>
      <diagonal/>
    </border>
    <border diagonalUp="false" diagonalDown="false">
      <left style="thin">
        <color rgb="FF284E3F"/>
      </left>
      <right style="thin">
        <color rgb="FFFFFFFF"/>
      </right>
      <top style="thin">
        <color rgb="FFFFFFFF"/>
      </top>
      <bottom style="thin">
        <color rgb="FF284E3F"/>
      </bottom>
      <diagonal/>
    </border>
    <border diagonalUp="false" diagonalDown="false">
      <left style="thin">
        <color rgb="FFFFFFFF"/>
      </left>
      <right style="thin">
        <color rgb="FFFFFFFF"/>
      </right>
      <top style="thin">
        <color rgb="FFFFFFFF"/>
      </top>
      <bottom style="thin">
        <color rgb="FF284E3F"/>
      </bottom>
      <diagonal/>
    </border>
    <border diagonalUp="false" diagonalDown="false">
      <left style="thin">
        <color rgb="FFFFFFFF"/>
      </left>
      <right style="thin">
        <color rgb="FF284E3F"/>
      </right>
      <top style="thin">
        <color rgb="FFFFFFFF"/>
      </top>
      <bottom style="thin">
        <color rgb="FF284E3F"/>
      </bottom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medium"/>
      <top style="thin"/>
      <bottom style="medium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>
        <color rgb="FFF8F9FA"/>
      </left>
      <right style="thin">
        <color rgb="FFF8F9FA"/>
      </right>
      <top style="thin">
        <color rgb="FFF8F9FA"/>
      </top>
      <bottom style="thin">
        <color rgb="FF284E3F"/>
      </bottom>
      <diagonal/>
    </border>
    <border diagonalUp="false" diagonalDown="false">
      <left/>
      <right/>
      <top style="thin"/>
      <bottom style="double"/>
      <diagonal/>
    </border>
    <border diagonalUp="false" diagonalDown="false">
      <left style="thin"/>
      <right style="thin"/>
      <top style="thin"/>
      <bottom style="double"/>
      <diagonal/>
    </border>
    <border diagonalUp="false" diagonalDown="false">
      <left/>
      <right style="thin"/>
      <top style="thin"/>
      <bottom style="double"/>
      <diagonal/>
    </border>
    <border diagonalUp="false" diagonalDown="false">
      <left/>
      <right style="thin"/>
      <top/>
      <bottom style="double"/>
      <diagonal/>
    </border>
    <border diagonalUp="false" diagonalDown="false">
      <left style="thin"/>
      <right style="thin"/>
      <top/>
      <bottom style="double"/>
      <diagonal/>
    </border>
    <border diagonalUp="false" diagonalDown="false">
      <left/>
      <right style="thin">
        <color rgb="FF356854"/>
      </right>
      <top/>
      <bottom style="thin">
        <color rgb="FF284E3F"/>
      </bottom>
      <diagonal/>
    </border>
    <border diagonalUp="false" diagonalDown="false">
      <left style="thin">
        <color rgb="FF356854"/>
      </left>
      <right style="thin">
        <color rgb="FF356854"/>
      </right>
      <top/>
      <bottom style="thin">
        <color rgb="FF284E3F"/>
      </bottom>
      <diagonal/>
    </border>
    <border diagonalUp="false" diagonalDown="false">
      <left style="thin">
        <color rgb="FF356854"/>
      </left>
      <right/>
      <top/>
      <bottom style="thin">
        <color rgb="FF284E3F"/>
      </bottom>
      <diagonal/>
    </border>
    <border diagonalUp="false" diagonalDown="false">
      <left/>
      <right style="thin">
        <color rgb="FFFFFFFF"/>
      </right>
      <top style="thin">
        <color rgb="FFFFFFFF"/>
      </top>
      <bottom style="thin">
        <color rgb="FFFFFFFF"/>
      </bottom>
      <diagonal/>
    </border>
    <border diagonalUp="false" diagonalDown="false">
      <left style="thin">
        <color rgb="FFFFFFFF"/>
      </left>
      <right/>
      <top style="thin">
        <color rgb="FFFFFFFF"/>
      </top>
      <bottom style="thin">
        <color rgb="FFFFFFFF"/>
      </bottom>
      <diagonal/>
    </border>
    <border diagonalUp="false" diagonalDown="false">
      <left/>
      <right style="thin">
        <color rgb="FFF8F9FA"/>
      </right>
      <top style="thin">
        <color rgb="FFF8F9FA"/>
      </top>
      <bottom style="thin">
        <color rgb="FFF8F9FA"/>
      </bottom>
      <diagonal/>
    </border>
    <border diagonalUp="false" diagonalDown="false">
      <left style="thin">
        <color rgb="FFF8F9FA"/>
      </left>
      <right/>
      <top style="thin">
        <color rgb="FFF8F9FA"/>
      </top>
      <bottom style="thin">
        <color rgb="FFF8F9FA"/>
      </bottom>
      <diagonal/>
    </border>
    <border diagonalUp="false" diagonalDown="false">
      <left/>
      <right style="thin">
        <color rgb="FFFFFFFF"/>
      </right>
      <top style="thin">
        <color rgb="FFFFFFFF"/>
      </top>
      <bottom/>
      <diagonal/>
    </border>
    <border diagonalUp="false" diagonalDown="false">
      <left style="thin">
        <color rgb="FFFFFFFF"/>
      </left>
      <right style="thin">
        <color rgb="FFFFFFFF"/>
      </right>
      <top style="thin">
        <color rgb="FFFFFFFF"/>
      </top>
      <bottom/>
      <diagonal/>
    </border>
    <border diagonalUp="false" diagonalDown="false">
      <left style="thin">
        <color rgb="FFFFFFFF"/>
      </left>
      <right/>
      <top style="thin">
        <color rgb="FFFFFFFF"/>
      </top>
      <bottom/>
      <diagonal/>
    </border>
    <border diagonalUp="false" diagonalDown="false">
      <left style="thin">
        <color rgb="FFF8F9FA"/>
      </left>
      <right style="thin">
        <color rgb="FFF8F9FA"/>
      </right>
      <top style="thin">
        <color rgb="FFF8F9FA"/>
      </top>
      <bottom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5" fontId="4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169" fontId="4" fillId="0" borderId="0" applyFont="true" applyBorder="false" applyAlignment="true" applyProtection="false">
      <alignment horizontal="general" vertical="bottom" textRotation="0" wrapText="false" indent="0" shrinkToFit="false"/>
    </xf>
    <xf numFmtId="178" fontId="7" fillId="0" borderId="0" applyFont="true" applyBorder="false" applyAlignment="true" applyProtection="false">
      <alignment horizontal="general" vertical="bottom" textRotation="0" wrapText="false" indent="0" shrinkToFit="false"/>
    </xf>
    <xf numFmtId="178" fontId="7" fillId="0" borderId="0" applyFont="true" applyBorder="false" applyAlignment="true" applyProtection="false">
      <alignment horizontal="general" vertical="bottom" textRotation="0" wrapText="false" indent="0" shrinkToFit="false"/>
    </xf>
  </cellStyleXfs>
  <cellXfs count="28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0" xfId="15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7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8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3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3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9" fillId="3" borderId="5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4" fillId="0" borderId="1" xfId="15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9" fillId="3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5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5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1" fillId="5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1" fillId="5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5" xfId="15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7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4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7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2" fillId="2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2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4" fillId="0" borderId="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7" fillId="0" borderId="5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7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7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7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7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1" xfId="15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12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71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5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7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4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4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7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9" fontId="7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4" fillId="0" borderId="1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7" fillId="4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8" fontId="16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70" fontId="17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8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6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1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70" fontId="17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7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12" xfId="15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7" fillId="5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5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7" fillId="5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2" xfId="15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12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2" fillId="2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72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9" fillId="6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20" fillId="6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4" fillId="0" borderId="7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0" borderId="3" xfId="15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6" fontId="21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4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7" fillId="4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2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7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15" xfId="15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7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3" fillId="7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8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3" fontId="2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9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3" fontId="24" fillId="1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4" fillId="1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2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21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20" fillId="0" borderId="1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0" borderId="1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0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6" fillId="0" borderId="2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4" fontId="21" fillId="0" borderId="2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8" fontId="21" fillId="0" borderId="2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27" fillId="0" borderId="2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7" fillId="0" borderId="2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7" fillId="0" borderId="2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2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21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26" fillId="0" borderId="2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4" fontId="21" fillId="0" borderId="2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8" fontId="21" fillId="0" borderId="2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27" fillId="0" borderId="2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7" fillId="0" borderId="2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7" fillId="0" borderId="2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8" fontId="21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6" fontId="2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0" fillId="0" borderId="26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74" fontId="21" fillId="0" borderId="2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8" fontId="21" fillId="0" borderId="2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27" fillId="0" borderId="2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7" fillId="0" borderId="2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7" fillId="0" borderId="2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3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75" fontId="27" fillId="0" borderId="2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6" fontId="20" fillId="0" borderId="1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21" fillId="0" borderId="2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28" fillId="0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21" fillId="0" borderId="2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21" fillId="0" borderId="2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0" fontId="21" fillId="0" borderId="2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0" fontId="21" fillId="0" borderId="2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1" fontId="21" fillId="0" borderId="2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1" fontId="21" fillId="0" borderId="2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1" fontId="21" fillId="0" borderId="2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3" fontId="31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71" fontId="21" fillId="7" borderId="2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21" fillId="7" borderId="2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21" fillId="0" borderId="2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7" fontId="32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77" fontId="32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75" fontId="0" fillId="0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2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9" fontId="33" fillId="0" borderId="1" xfId="19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9" fontId="34" fillId="0" borderId="1" xfId="19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7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9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9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9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2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3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3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7" fontId="32" fillId="0" borderId="2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77" fontId="32" fillId="0" borderId="3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2" fillId="0" borderId="3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2" fillId="0" borderId="3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8" fontId="7" fillId="0" borderId="33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8" fontId="7" fillId="0" borderId="34" xfId="2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78" fontId="7" fillId="0" borderId="35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8" fontId="7" fillId="0" borderId="36" xfId="2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78" fontId="7" fillId="0" borderId="37" xfId="2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0" borderId="3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8" fontId="7" fillId="0" borderId="39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8" fontId="7" fillId="0" borderId="40" xfId="2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0" borderId="3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9" borderId="3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9" borderId="3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9" borderId="4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8" fontId="7" fillId="0" borderId="42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8" fontId="7" fillId="0" borderId="43" xfId="2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78" fontId="7" fillId="0" borderId="44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8" fontId="7" fillId="0" borderId="45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8" fontId="7" fillId="0" borderId="46" xfId="2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78" fontId="7" fillId="0" borderId="47" xfId="2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78" fontId="32" fillId="0" borderId="48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8" fontId="32" fillId="0" borderId="49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8" fontId="32" fillId="0" borderId="50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35" fillId="11" borderId="1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6" fontId="35" fillId="11" borderId="1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5" fillId="11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36" fillId="4" borderId="2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36" fillId="4" borderId="2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36" fillId="12" borderId="24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36" fillId="12" borderId="5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21" fillId="0" borderId="2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1" fillId="0" borderId="2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8" fillId="1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8" fillId="13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8" fillId="13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8" fillId="13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28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28" fillId="0" borderId="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28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28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0" borderId="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28" fillId="14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14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28" fillId="14" borderId="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28" fillId="14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28" fillId="14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14" borderId="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28" fillId="15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15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28" fillId="15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28" fillId="15" borderId="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28" fillId="15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15" borderId="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28" fillId="14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15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1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28" fillId="15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28" fillId="15" borderId="1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28" fillId="15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15" borderId="5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28" fillId="15" borderId="5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15" borderId="5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28" fillId="15" borderId="5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28" fillId="15" borderId="5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15" borderId="5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15" borderId="5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28" fillId="15" borderId="5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28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16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79" fontId="0" fillId="0" borderId="1" xfId="15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70" fontId="0" fillId="0" borderId="1" xfId="19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78" fontId="0" fillId="17" borderId="1" xfId="21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70" fontId="0" fillId="17" borderId="1" xfId="19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78" fontId="0" fillId="15" borderId="1" xfId="21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70" fontId="0" fillId="15" borderId="1" xfId="19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78" fontId="0" fillId="15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78" fontId="0" fillId="15" borderId="5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15" borderId="5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0" fillId="0" borderId="5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0" borderId="5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0" borderId="5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6" fillId="0" borderId="6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1" fillId="0" borderId="2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7" fillId="0" borderId="6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6" fillId="0" borderId="6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1" fillId="0" borderId="2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7" fillId="0" borderId="6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0" fillId="0" borderId="64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73" fontId="21" fillId="0" borderId="6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27" fillId="0" borderId="6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7" fillId="0" borderId="6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3" fontId="2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0" fontId="21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38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72" fontId="21" fillId="0" borderId="2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2" fontId="21" fillId="0" borderId="2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2" fontId="29" fillId="0" borderId="2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29" fillId="0" borderId="2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2" fontId="21" fillId="0" borderId="6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27" fillId="0" borderId="67" xfId="0" applyFont="true" applyBorder="true" applyAlignment="true" applyProtection="false">
      <alignment horizontal="general" vertical="center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Excel Built-in Comma [0]" xfId="20"/>
    <cellStyle name="Excel Built-in Comma [0] 1" xfId="21"/>
  </cellStyles>
  <dxfs count="8"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  <dxf>
      <fill>
        <patternFill patternType="solid">
          <fgColor rgb="FF1F1F1F"/>
          <bgColor rgb="FF000000"/>
        </patternFill>
      </fill>
    </dxf>
    <dxf>
      <fill>
        <patternFill patternType="solid">
          <fgColor rgb="FFFFFF00"/>
          <bgColor rgb="FF000000"/>
        </patternFill>
      </fill>
    </dxf>
    <dxf>
      <fill>
        <patternFill patternType="solid">
          <fgColor rgb="FF356854"/>
          <bgColor rgb="FF000000"/>
        </patternFill>
      </fill>
    </dxf>
    <dxf>
      <fill>
        <patternFill patternType="solid">
          <fgColor rgb="FFF8F9FA"/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fgColor rgb="FF434343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9900FF"/>
      <rgbColor rgb="FF008080"/>
      <rgbColor rgb="FFF4B084"/>
      <rgbColor rgb="FF808080"/>
      <rgbColor rgb="FF5B9BD5"/>
      <rgbColor rgb="FF7030A0"/>
      <rgbColor rgb="FFF8F9FA"/>
      <rgbColor rgb="FFCCECFF"/>
      <rgbColor rgb="FF660066"/>
      <rgbColor rgb="FFF28E86"/>
      <rgbColor rgb="FF0066CC"/>
      <rgbColor rgb="FFFBD9D7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DEBF7"/>
      <rgbColor rgb="FFCCFFCC"/>
      <rgbColor rgb="FFFCE4D6"/>
      <rgbColor rgb="FF99CCFF"/>
      <rgbColor rgb="FFF7B4AE"/>
      <rgbColor rgb="FFCC99FF"/>
      <rgbColor rgb="FFFDD768"/>
      <rgbColor rgb="FF2F75B5"/>
      <rgbColor rgb="FF33CCCC"/>
      <rgbColor rgb="FF92D050"/>
      <rgbColor rgb="FFFFC000"/>
      <rgbColor rgb="FFFF9900"/>
      <rgbColor rgb="FFFF6600"/>
      <rgbColor rgb="FF356854"/>
      <rgbColor rgb="FF969696"/>
      <rgbColor rgb="FF284E3F"/>
      <rgbColor rgb="FF339966"/>
      <rgbColor rgb="FF003300"/>
      <rgbColor rgb="FF1F1F1F"/>
      <rgbColor rgb="FF993300"/>
      <rgbColor rgb="FF993366"/>
      <rgbColor rgb="FF1F4E78"/>
      <rgbColor rgb="FF43434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worksheet" Target="worksheets/sheet11.xml"/><Relationship Id="rId14" Type="http://schemas.openxmlformats.org/officeDocument/2006/relationships/worksheet" Target="worksheets/sheet12.xml"/><Relationship Id="rId15" Type="http://schemas.openxmlformats.org/officeDocument/2006/relationships/worksheet" Target="worksheets/sheet13.xml"/><Relationship Id="rId16" Type="http://schemas.openxmlformats.org/officeDocument/2006/relationships/worksheet" Target="worksheets/sheet14.xml"/><Relationship Id="rId17" Type="http://schemas.openxmlformats.org/officeDocument/2006/relationships/worksheet" Target="worksheets/sheet15.xml"/><Relationship Id="rId18" Type="http://schemas.openxmlformats.org/officeDocument/2006/relationships/worksheet" Target="worksheets/sheet16.xml"/><Relationship Id="rId19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<Relationship Id="rId2" Type="http://schemas.openxmlformats.org/officeDocument/2006/relationships/image" Target="../media/image3.png"/>
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4.png"/><Relationship Id="rId2" Type="http://schemas.openxmlformats.org/officeDocument/2006/relationships/image" Target="../media/image5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10</xdr:col>
      <xdr:colOff>0</xdr:colOff>
      <xdr:row>5</xdr:row>
      <xdr:rowOff>83880</xdr:rowOff>
    </xdr:from>
    <xdr:to>
      <xdr:col>18</xdr:col>
      <xdr:colOff>228960</xdr:colOff>
      <xdr:row>19</xdr:row>
      <xdr:rowOff>7200</xdr:rowOff>
    </xdr:to>
    <xdr:pic>
      <xdr:nvPicPr>
        <xdr:cNvPr id="0" name="image2.png" descr=""/>
        <xdr:cNvPicPr/>
      </xdr:nvPicPr>
      <xdr:blipFill>
        <a:blip r:embed="rId1"/>
        <a:stretch/>
      </xdr:blipFill>
      <xdr:spPr>
        <a:xfrm>
          <a:off x="10541160" y="1049760"/>
          <a:ext cx="7315560" cy="237708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5</xdr:row>
      <xdr:rowOff>83880</xdr:rowOff>
    </xdr:from>
    <xdr:to>
      <xdr:col>19</xdr:col>
      <xdr:colOff>124560</xdr:colOff>
      <xdr:row>25</xdr:row>
      <xdr:rowOff>5400</xdr:rowOff>
    </xdr:to>
    <xdr:pic>
      <xdr:nvPicPr>
        <xdr:cNvPr id="1" name="image3.png" descr=""/>
        <xdr:cNvPicPr/>
      </xdr:nvPicPr>
      <xdr:blipFill>
        <a:blip r:embed="rId1"/>
        <a:stretch/>
      </xdr:blipFill>
      <xdr:spPr>
        <a:xfrm>
          <a:off x="12976920" y="1049760"/>
          <a:ext cx="7211160" cy="342684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11</xdr:col>
      <xdr:colOff>0</xdr:colOff>
      <xdr:row>19</xdr:row>
      <xdr:rowOff>96840</xdr:rowOff>
    </xdr:from>
    <xdr:to>
      <xdr:col>18</xdr:col>
      <xdr:colOff>671760</xdr:colOff>
      <xdr:row>39</xdr:row>
      <xdr:rowOff>89280</xdr:rowOff>
    </xdr:to>
    <xdr:pic>
      <xdr:nvPicPr>
        <xdr:cNvPr id="2" name="image1.png" descr=""/>
        <xdr:cNvPicPr/>
      </xdr:nvPicPr>
      <xdr:blipFill>
        <a:blip r:embed="rId2"/>
        <a:stretch/>
      </xdr:blipFill>
      <xdr:spPr>
        <a:xfrm>
          <a:off x="12976920" y="3516480"/>
          <a:ext cx="6872400" cy="33242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58</xdr:row>
      <xdr:rowOff>61560</xdr:rowOff>
    </xdr:from>
    <xdr:to>
      <xdr:col>21</xdr:col>
      <xdr:colOff>515880</xdr:colOff>
      <xdr:row>77</xdr:row>
      <xdr:rowOff>118800</xdr:rowOff>
    </xdr:to>
    <xdr:pic>
      <xdr:nvPicPr>
        <xdr:cNvPr id="3" name="image6.png" descr=""/>
        <xdr:cNvPicPr/>
      </xdr:nvPicPr>
      <xdr:blipFill>
        <a:blip r:embed="rId1"/>
        <a:stretch/>
      </xdr:blipFill>
      <xdr:spPr>
        <a:xfrm>
          <a:off x="8083440" y="10125000"/>
          <a:ext cx="11145960" cy="313380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9</xdr:col>
      <xdr:colOff>0</xdr:colOff>
      <xdr:row>79</xdr:row>
      <xdr:rowOff>61560</xdr:rowOff>
    </xdr:from>
    <xdr:to>
      <xdr:col>20</xdr:col>
      <xdr:colOff>91800</xdr:colOff>
      <xdr:row>89</xdr:row>
      <xdr:rowOff>144720</xdr:rowOff>
    </xdr:to>
    <xdr:pic>
      <xdr:nvPicPr>
        <xdr:cNvPr id="4" name="image4.png" descr=""/>
        <xdr:cNvPicPr/>
      </xdr:nvPicPr>
      <xdr:blipFill>
        <a:blip r:embed="rId2"/>
        <a:stretch/>
      </xdr:blipFill>
      <xdr:spPr>
        <a:xfrm>
          <a:off x="8083440" y="13525560"/>
          <a:ext cx="9835920" cy="1702440"/>
        </a:xfrm>
        <a:prstGeom prst="rect">
          <a:avLst/>
        </a:prstGeom>
        <a:ln w="0">
          <a:noFill/>
        </a:ln>
      </xdr:spPr>
    </xdr:pic>
    <xdr:clientData/>
  </xdr:twoCellAnchor>
</xdr:wsDr>
</file>

<file path=xl/tables/table1.xml><?xml version="1.0" encoding="utf-8"?>
<table xmlns="http://schemas.openxmlformats.org/spreadsheetml/2006/main" id="1" name="Table1_2" displayName="Table1_2" ref="A6:G19" headerRowCount="1" totalsRowCount="0" totalsRowShown="0">
  <tableColumns count="7">
    <tableColumn id="1" name="Periode"/>
    <tableColumn id="2" name="Achievement"/>
    <tableColumn id="3" name="Realisasi"/>
    <tableColumn id="4" name="Target (100%)"/>
    <tableColumn id="5" name="Treshold Min"/>
    <tableColumn id="6" name="Skor"/>
    <tableColumn id="7" name="Status"/>
  </tableColumns>
</table>
</file>

<file path=xl/tables/table2.xml><?xml version="1.0" encoding="utf-8"?>
<table xmlns="http://schemas.openxmlformats.org/spreadsheetml/2006/main" id="2" name="Table3" displayName="Table3" ref="A6:G19" headerRowCount="1" totalsRowCount="0" totalsRowShown="0">
  <tableColumns count="7">
    <tableColumn id="1" name="Periode"/>
    <tableColumn id="2" name="Realisasi"/>
    <tableColumn id="3" name="Target (100%)"/>
    <tableColumn id="4" name="Treshold Min"/>
    <tableColumn id="5" name="Skor"/>
    <tableColumn id="6" name="Status"/>
    <tableColumn id="7" name="Column 1"/>
  </tableColumns>
</table>
</file>

<file path=xl/tables/table3.xml><?xml version="1.0" encoding="utf-8"?>
<table xmlns="http://schemas.openxmlformats.org/spreadsheetml/2006/main" id="3" name="Table3_3" displayName="Table3_3" ref="A6:G19" headerRowCount="1" totalsRowCount="0" totalsRowShown="0">
  <tableColumns count="7">
    <tableColumn id="1" name="Periode"/>
    <tableColumn id="2" name="Realisasi"/>
    <tableColumn id="3" name="Target (100%)"/>
    <tableColumn id="4" name="Treshold Min"/>
    <tableColumn id="5" name="Skor"/>
    <tableColumn id="6" name="Status"/>
    <tableColumn id="7" name="Column 1"/>
  </tableColumns>
</table>
</file>

<file path=xl/tables/table4.xml><?xml version="1.0" encoding="utf-8"?>
<table xmlns="http://schemas.openxmlformats.org/spreadsheetml/2006/main" id="4" name="Table3_4" displayName="Table3_4" ref="A6:F11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5.xml><?xml version="1.0" encoding="utf-8"?>
<table xmlns="http://schemas.openxmlformats.org/spreadsheetml/2006/main" id="5" name="Table3_5" displayName="Table3_5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6.xml><?xml version="1.0" encoding="utf-8"?>
<table xmlns="http://schemas.openxmlformats.org/spreadsheetml/2006/main" id="6" name="Table4" displayName="Table4" ref="A6:I19" headerRowCount="1" totalsRowCount="0" totalsRowShown="0">
  <tableColumns count="9">
    <tableColumn id="1" name="Periode"/>
    <tableColumn id="2" name="Revenue"/>
    <tableColumn id="3" name="Operational Expenses"/>
    <tableColumn id="4" name="Realisasi"/>
    <tableColumn id="5" name="Target (100%)"/>
    <tableColumn id="6" name="Treshold Min"/>
    <tableColumn id="7" name="Skor"/>
    <tableColumn id="8" name="Status"/>
    <tableColumn id="9" name="Column 1"/>
  </tableColumns>
</table>
</file>

<file path=xl/tables/table7.xml><?xml version="1.0" encoding="utf-8"?>
<table xmlns="http://schemas.openxmlformats.org/spreadsheetml/2006/main" id="7" name="Table4_10" displayName="Table4_10" ref="A6:F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8.xml><?xml version="1.0" encoding="utf-8"?>
<table xmlns="http://schemas.openxmlformats.org/spreadsheetml/2006/main" id="8" name="Table4_3" displayName="Table4_3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9.xml><?xml version="1.0" encoding="utf-8"?>
<table xmlns="http://schemas.openxmlformats.org/spreadsheetml/2006/main" id="9" name="Table4_4" displayName="Table4_4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10.xml><?xml version="1.0" encoding="utf-8"?>
<table xmlns="http://schemas.openxmlformats.org/spreadsheetml/2006/main" id="10" name="Table4_5" displayName="Table4_5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11.xml><?xml version="1.0" encoding="utf-8"?>
<table xmlns="http://schemas.openxmlformats.org/spreadsheetml/2006/main" id="11" name="Table4_6" displayName="Table4_6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12.xml><?xml version="1.0" encoding="utf-8"?>
<table xmlns="http://schemas.openxmlformats.org/spreadsheetml/2006/main" id="12" name="Table4_7" displayName="Table4_7" ref="A6:F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13.xml><?xml version="1.0" encoding="utf-8"?>
<table xmlns="http://schemas.openxmlformats.org/spreadsheetml/2006/main" id="13" name="Table4_8" displayName="Table4_8" ref="A6:F11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14.xml><?xml version="1.0" encoding="utf-8"?>
<table xmlns="http://schemas.openxmlformats.org/spreadsheetml/2006/main" id="14" name="Table4_9" displayName="Table4_9" ref="A6:F11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 pitchFamily="0" charset="1"/>
        <a:ea typeface="Arial" pitchFamily="0" charset="1"/>
        <a:cs typeface="Arial" pitchFamily="0" charset="1"/>
      </a:majorFont>
      <a:minorFont>
        <a:latin typeface="Arial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3.xml.rels><?xml version="1.0" encoding="UTF-8"?>
<Relationships xmlns="http://schemas.openxmlformats.org/package/2006/relationships"><Relationship Id="rId1" Type="http://schemas.openxmlformats.org/officeDocument/2006/relationships/table" Target="../tables/table2.x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table" Target="../tables/table3.xm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table" Target="../tables/table6.xml"/>
</Relationships>
</file>

<file path=xl/worksheets/_rels/sheet6.xml.rels><?xml version="1.0" encoding="UTF-8"?>
<Relationships xmlns="http://schemas.openxmlformats.org/package/2006/relationships"><Relationship Id="rId1" Type="http://schemas.openxmlformats.org/officeDocument/2006/relationships/table" Target="../tables/table12.xml"/>
</Relationships>
</file>

<file path=xl/worksheets/_rels/sheet7.xml.rels><?xml version="1.0" encoding="UTF-8"?>
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table" Target="../tables/table9.xml"/>
</Relationships>
</file>

<file path=xl/worksheets/_rels/sheet8.xml.rels><?xml version="1.0" encoding="UTF-8"?>
<Relationships xmlns="http://schemas.openxmlformats.org/package/2006/relationships"><Relationship Id="rId1" Type="http://schemas.openxmlformats.org/officeDocument/2006/relationships/comments" Target="../comments8.xml"/><Relationship Id="rId2" Type="http://schemas.openxmlformats.org/officeDocument/2006/relationships/vmlDrawing" Target="../drawings/vmlDrawing1.vml"/><Relationship Id="rId3" Type="http://schemas.openxmlformats.org/officeDocument/2006/relationships/table" Target="../tables/table1.xml"/>
</Relationships>
</file>

<file path=xl/worksheets/_rels/sheet9.xml.rels><?xml version="1.0" encoding="UTF-8"?>
<Relationships xmlns="http://schemas.openxmlformats.org/package/2006/relationships"><Relationship Id="rId1" Type="http://schemas.openxmlformats.org/officeDocument/2006/relationships/table" Target="../tables/table10.xml"/>
</Relationships>
</file>

<file path=xl/worksheets/_rels/sheet10.xml.rels><?xml version="1.0" encoding="UTF-8"?>
<Relationships xmlns="http://schemas.openxmlformats.org/package/2006/relationships"><Relationship Id="rId1" Type="http://schemas.openxmlformats.org/officeDocument/2006/relationships/table" Target="../tables/table8.xml"/>
</Relationships>
</file>

<file path=xl/worksheets/_rels/sheet11.xml.rels><?xml version="1.0" encoding="UTF-8"?>
<Relationships xmlns="http://schemas.openxmlformats.org/package/2006/relationships"><Relationship Id="rId1" Type="http://schemas.openxmlformats.org/officeDocument/2006/relationships/table" Target="../tables/table13.xml"/>
</Relationships>
</file>

<file path=xl/worksheets/_rels/sheet12.xml.rels><?xml version="1.0" encoding="UTF-8"?>
<Relationships xmlns="http://schemas.openxmlformats.org/package/2006/relationships"><Relationship Id="rId1" Type="http://schemas.openxmlformats.org/officeDocument/2006/relationships/table" Target="../tables/table14.xml"/>
</Relationships>
</file>

<file path=xl/worksheets/_rels/sheet13.xml.rels><?xml version="1.0" encoding="UTF-8"?>
<Relationships xmlns="http://schemas.openxmlformats.org/package/2006/relationships"><Relationship Id="rId1" Type="http://schemas.openxmlformats.org/officeDocument/2006/relationships/table" Target="../tables/table11.xml"/>
</Relationships>
</file>

<file path=xl/worksheets/_rels/sheet14.xml.rels><?xml version="1.0" encoding="UTF-8"?>
<Relationships xmlns="http://schemas.openxmlformats.org/package/2006/relationships"><Relationship Id="rId1" Type="http://schemas.openxmlformats.org/officeDocument/2006/relationships/table" Target="../tables/table7.xml"/>
</Relationships>
</file>

<file path=xl/worksheets/_rels/sheet15.xml.rels><?xml version="1.0" encoding="UTF-8"?>
<Relationships xmlns="http://schemas.openxmlformats.org/package/2006/relationships"><Relationship Id="rId1" Type="http://schemas.openxmlformats.org/officeDocument/2006/relationships/table" Target="../tables/table4.xml"/>
</Relationships>
</file>

<file path=xl/worksheets/_rels/sheet16.xml.rels><?xml version="1.0" encoding="UTF-8"?>
<Relationships xmlns="http://schemas.openxmlformats.org/package/2006/relationships"><Relationship Id="rId1" Type="http://schemas.openxmlformats.org/officeDocument/2006/relationships/hyperlink" Target="https://nc.mapan.co.id/apps/forms/embed/ciisKNRjmxoPyJyQxiBTDBdo" TargetMode="External"/><Relationship Id="rId2" Type="http://schemas.openxmlformats.org/officeDocument/2006/relationships/table" Target="../tables/table5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9900"/>
    <pageSetUpPr fitToPage="false"/>
  </sheetPr>
  <dimension ref="A1:AD958"/>
  <sheetViews>
    <sheetView showFormulas="false" showGridLines="true" showRowColHeaders="true" showZeros="true" rightToLeft="false" tabSelected="false" showOutlineSymbols="true" defaultGridColor="true" view="normal" topLeftCell="I28" colorId="64" zoomScale="80" zoomScaleNormal="80" zoomScalePageLayoutView="100" workbookViewId="0">
      <selection pane="topLeft" activeCell="S16" activeCellId="0" sqref="S16"/>
    </sheetView>
  </sheetViews>
  <sheetFormatPr defaultColWidth="12.5703125" defaultRowHeight="12.75" zeroHeight="false" outlineLevelRow="0" outlineLevelCol="0"/>
  <cols>
    <col collapsed="false" customWidth="true" hidden="false" outlineLevel="0" max="2" min="1" style="0" width="6.43"/>
    <col collapsed="false" customWidth="true" hidden="false" outlineLevel="0" max="3" min="3" style="0" width="10.14"/>
    <col collapsed="false" customWidth="true" hidden="false" outlineLevel="0" max="4" min="4" style="0" width="30"/>
    <col collapsed="false" customWidth="true" hidden="false" outlineLevel="0" max="5" min="5" style="0" width="13.29"/>
    <col collapsed="false" customWidth="true" hidden="false" outlineLevel="0" max="6" min="6" style="0" width="25.14"/>
    <col collapsed="false" customWidth="true" hidden="false" outlineLevel="0" max="9" min="9" style="0" width="29.86"/>
    <col collapsed="false" customWidth="true" hidden="false" outlineLevel="0" max="13" min="13" style="0" width="17"/>
    <col collapsed="false" customWidth="true" hidden="false" outlineLevel="0" max="14" min="14" style="0" width="20.14"/>
    <col collapsed="false" customWidth="true" hidden="false" outlineLevel="0" max="17" min="17" style="0" width="5.86"/>
    <col collapsed="false" customWidth="true" hidden="false" outlineLevel="0" max="18" min="18" style="1" width="9.42"/>
    <col collapsed="false" customWidth="true" hidden="false" outlineLevel="0" max="19" min="19" style="2" width="16"/>
  </cols>
  <sheetData>
    <row r="1" customFormat="false" ht="27.95" hidden="false" customHeight="false" outlineLevel="0" collapsed="false">
      <c r="A1" s="3"/>
      <c r="B1" s="4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customFormat="false" ht="19.7" hidden="true" customHeight="false" outlineLevel="0" collapsed="false">
      <c r="A2" s="5"/>
      <c r="B2" s="6" t="s">
        <v>1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customFormat="false" ht="13.8" hidden="true" customHeight="false" outlineLevel="0" collapsed="false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8"/>
      <c r="R3" s="9"/>
    </row>
    <row r="4" customFormat="false" ht="13.8" hidden="true" customHeight="false" outlineLevel="0" collapsed="false">
      <c r="A4" s="7"/>
      <c r="B4" s="10" t="s">
        <v>2</v>
      </c>
      <c r="C4" s="10"/>
      <c r="D4" s="11" t="n">
        <v>45708</v>
      </c>
      <c r="E4" s="11"/>
      <c r="F4" s="11"/>
      <c r="G4" s="11"/>
      <c r="H4" s="11"/>
      <c r="I4" s="11"/>
      <c r="J4" s="11"/>
      <c r="K4" s="10" t="s">
        <v>3</v>
      </c>
      <c r="L4" s="10"/>
      <c r="M4" s="12" t="s">
        <v>4</v>
      </c>
      <c r="N4" s="12"/>
      <c r="O4" s="12"/>
      <c r="P4" s="12"/>
      <c r="Q4" s="12"/>
      <c r="R4" s="12"/>
      <c r="S4" s="12"/>
    </row>
    <row r="5" customFormat="false" ht="13.8" hidden="true" customHeight="false" outlineLevel="0" collapsed="false">
      <c r="A5" s="7"/>
      <c r="B5" s="10" t="s">
        <v>5</v>
      </c>
      <c r="C5" s="10"/>
      <c r="D5" s="13" t="s">
        <v>6</v>
      </c>
      <c r="E5" s="13"/>
      <c r="F5" s="13"/>
      <c r="G5" s="13"/>
      <c r="H5" s="13"/>
      <c r="I5" s="13"/>
      <c r="J5" s="13"/>
      <c r="K5" s="10" t="s">
        <v>7</v>
      </c>
      <c r="L5" s="10"/>
      <c r="M5" s="12" t="s">
        <v>8</v>
      </c>
      <c r="N5" s="12"/>
      <c r="O5" s="12"/>
      <c r="P5" s="12"/>
      <c r="Q5" s="12"/>
      <c r="R5" s="12"/>
      <c r="S5" s="12"/>
    </row>
    <row r="6" customFormat="false" ht="13.8" hidden="true" customHeight="false" outlineLevel="0" collapsed="false">
      <c r="A6" s="7"/>
      <c r="B6" s="10" t="s">
        <v>9</v>
      </c>
      <c r="C6" s="10"/>
      <c r="D6" s="11" t="n">
        <v>44490</v>
      </c>
      <c r="E6" s="11"/>
      <c r="F6" s="11"/>
      <c r="G6" s="11"/>
      <c r="H6" s="11"/>
      <c r="I6" s="11"/>
      <c r="J6" s="11"/>
      <c r="K6" s="10" t="s">
        <v>10</v>
      </c>
      <c r="L6" s="10"/>
      <c r="M6" s="12"/>
      <c r="N6" s="12"/>
      <c r="O6" s="12"/>
      <c r="P6" s="12"/>
      <c r="Q6" s="12"/>
      <c r="R6" s="12"/>
      <c r="S6" s="12"/>
    </row>
    <row r="7" customFormat="false" ht="13.8" hidden="false" customHeight="false" outlineLevel="0" collapsed="false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8"/>
      <c r="R7" s="9"/>
    </row>
    <row r="8" customFormat="false" ht="15.75" hidden="false" customHeight="true" outlineLevel="0" collapsed="false">
      <c r="A8" s="14"/>
      <c r="B8" s="15" t="s">
        <v>11</v>
      </c>
      <c r="C8" s="16"/>
      <c r="D8" s="15" t="s">
        <v>12</v>
      </c>
      <c r="E8" s="16"/>
      <c r="F8" s="15" t="s">
        <v>13</v>
      </c>
      <c r="G8" s="15" t="s">
        <v>14</v>
      </c>
      <c r="H8" s="15" t="s">
        <v>15</v>
      </c>
      <c r="I8" s="17" t="s">
        <v>16</v>
      </c>
      <c r="J8" s="18" t="s">
        <v>17</v>
      </c>
      <c r="K8" s="17" t="s">
        <v>18</v>
      </c>
      <c r="L8" s="17"/>
      <c r="M8" s="15" t="s">
        <v>19</v>
      </c>
      <c r="N8" s="15" t="s">
        <v>20</v>
      </c>
      <c r="O8" s="19" t="s">
        <v>21</v>
      </c>
      <c r="P8" s="19" t="s">
        <v>22</v>
      </c>
      <c r="Q8" s="20" t="s">
        <v>23</v>
      </c>
      <c r="R8" s="17" t="s">
        <v>24</v>
      </c>
      <c r="S8" s="21" t="s">
        <v>25</v>
      </c>
    </row>
    <row r="9" customFormat="false" ht="13.8" hidden="false" customHeight="false" outlineLevel="0" collapsed="false">
      <c r="A9" s="14"/>
      <c r="B9" s="15"/>
      <c r="C9" s="15" t="s">
        <v>26</v>
      </c>
      <c r="D9" s="15"/>
      <c r="E9" s="15" t="s">
        <v>27</v>
      </c>
      <c r="F9" s="15"/>
      <c r="G9" s="15"/>
      <c r="H9" s="15"/>
      <c r="I9" s="17"/>
      <c r="J9" s="22" t="n">
        <v>2024</v>
      </c>
      <c r="K9" s="22" t="s">
        <v>28</v>
      </c>
      <c r="L9" s="22" t="s">
        <v>29</v>
      </c>
      <c r="M9" s="15"/>
      <c r="N9" s="15"/>
      <c r="O9" s="22" t="n">
        <v>2025</v>
      </c>
      <c r="P9" s="22" t="n">
        <v>2025</v>
      </c>
      <c r="Q9" s="20"/>
      <c r="R9" s="22" t="s">
        <v>30</v>
      </c>
      <c r="S9" s="21"/>
    </row>
    <row r="10" customFormat="false" ht="13.8" hidden="false" customHeight="false" outlineLevel="0" collapsed="false">
      <c r="A10" s="23"/>
      <c r="B10" s="24" t="s">
        <v>31</v>
      </c>
      <c r="C10" s="24"/>
      <c r="D10" s="24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6"/>
      <c r="R10" s="27"/>
      <c r="S10" s="28"/>
      <c r="T10" s="29"/>
      <c r="U10" s="30"/>
      <c r="V10" s="7"/>
      <c r="W10" s="7"/>
      <c r="X10" s="7"/>
      <c r="Y10" s="7"/>
      <c r="Z10" s="7"/>
      <c r="AA10" s="7"/>
      <c r="AB10" s="31"/>
      <c r="AC10" s="7"/>
      <c r="AD10" s="7"/>
    </row>
    <row r="11" customFormat="false" ht="15" hidden="false" customHeight="false" outlineLevel="0" collapsed="false">
      <c r="A11" s="23"/>
      <c r="B11" s="32" t="s">
        <v>32</v>
      </c>
      <c r="C11" s="33" t="s">
        <v>33</v>
      </c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29"/>
      <c r="U11" s="30"/>
      <c r="V11" s="7"/>
      <c r="W11" s="7"/>
      <c r="X11" s="7"/>
      <c r="Y11" s="7"/>
      <c r="Z11" s="7"/>
      <c r="AA11" s="7"/>
      <c r="AB11" s="31"/>
      <c r="AC11" s="7"/>
      <c r="AD11" s="7"/>
    </row>
    <row r="12" customFormat="false" ht="31.3" hidden="false" customHeight="false" outlineLevel="0" collapsed="false">
      <c r="A12" s="23"/>
      <c r="B12" s="34" t="s">
        <v>34</v>
      </c>
      <c r="C12" s="35" t="s">
        <v>35</v>
      </c>
      <c r="D12" s="36" t="s">
        <v>36</v>
      </c>
      <c r="E12" s="37" t="s">
        <v>37</v>
      </c>
      <c r="F12" s="38" t="s">
        <v>38</v>
      </c>
      <c r="G12" s="39" t="s">
        <v>39</v>
      </c>
      <c r="H12" s="39" t="s">
        <v>8</v>
      </c>
      <c r="I12" s="40" t="s">
        <v>40</v>
      </c>
      <c r="K12" s="41" t="n">
        <v>0.45</v>
      </c>
      <c r="L12" s="39" t="n">
        <v>0.5</v>
      </c>
      <c r="M12" s="39" t="s">
        <v>41</v>
      </c>
      <c r="N12" s="39"/>
      <c r="O12" s="41" t="n">
        <f aca="false">F1a!B13</f>
        <v>0.646167261992309</v>
      </c>
      <c r="P12" s="42" t="n">
        <v>3.15</v>
      </c>
      <c r="Q12" s="43" t="n">
        <f aca="false">F1a!E19</f>
        <v>0</v>
      </c>
      <c r="R12" s="44" t="n">
        <v>0.1</v>
      </c>
      <c r="S12" s="45" t="n">
        <f aca="false">R12*Q12</f>
        <v>0</v>
      </c>
      <c r="T12" s="7"/>
      <c r="U12" s="7"/>
      <c r="W12" s="7"/>
      <c r="X12" s="7"/>
      <c r="Y12" s="7"/>
      <c r="Z12" s="7"/>
      <c r="AA12" s="7"/>
      <c r="AB12" s="31"/>
      <c r="AC12" s="7"/>
      <c r="AD12" s="7"/>
    </row>
    <row r="13" customFormat="false" ht="46.25" hidden="false" customHeight="false" outlineLevel="0" collapsed="false">
      <c r="A13" s="23"/>
      <c r="B13" s="34" t="s">
        <v>42</v>
      </c>
      <c r="C13" s="35" t="s">
        <v>35</v>
      </c>
      <c r="D13" s="36" t="s">
        <v>43</v>
      </c>
      <c r="E13" s="37" t="s">
        <v>37</v>
      </c>
      <c r="F13" s="38" t="s">
        <v>44</v>
      </c>
      <c r="G13" s="39" t="s">
        <v>39</v>
      </c>
      <c r="H13" s="39" t="s">
        <v>8</v>
      </c>
      <c r="I13" s="40" t="s">
        <v>40</v>
      </c>
      <c r="K13" s="41" t="n">
        <v>0.5</v>
      </c>
      <c r="L13" s="39" t="n">
        <v>0.3</v>
      </c>
      <c r="M13" s="39" t="s">
        <v>45</v>
      </c>
      <c r="N13" s="39"/>
      <c r="O13" s="41" t="n">
        <f aca="false">Table3_3[[#This Row],[Realisasi]]</f>
        <v>0.148901279533266</v>
      </c>
      <c r="P13" s="42" t="n">
        <f aca="false">F1b!C19</f>
        <v>4.5</v>
      </c>
      <c r="Q13" s="43" t="n">
        <f aca="false">F1b!E19</f>
        <v>0</v>
      </c>
      <c r="R13" s="44" t="n">
        <v>0.1</v>
      </c>
      <c r="S13" s="45" t="n">
        <f aca="false">R13*Q13</f>
        <v>0</v>
      </c>
      <c r="T13" s="7"/>
      <c r="U13" s="7"/>
      <c r="W13" s="7"/>
      <c r="X13" s="7"/>
      <c r="Y13" s="7"/>
      <c r="Z13" s="7"/>
      <c r="AA13" s="7"/>
      <c r="AB13" s="31"/>
      <c r="AC13" s="7"/>
      <c r="AD13" s="7"/>
    </row>
    <row r="14" customFormat="false" ht="15" hidden="false" customHeight="false" outlineLevel="0" collapsed="false">
      <c r="A14" s="23"/>
      <c r="B14" s="46" t="s">
        <v>46</v>
      </c>
      <c r="C14" s="33" t="s">
        <v>47</v>
      </c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7"/>
      <c r="U14" s="7"/>
      <c r="W14" s="7"/>
      <c r="X14" s="7"/>
      <c r="Y14" s="7"/>
      <c r="Z14" s="7"/>
      <c r="AA14" s="7"/>
      <c r="AB14" s="31"/>
      <c r="AC14" s="7"/>
      <c r="AD14" s="7"/>
    </row>
    <row r="15" customFormat="false" ht="31.3" hidden="false" customHeight="false" outlineLevel="0" collapsed="false">
      <c r="A15" s="23"/>
      <c r="B15" s="35" t="s">
        <v>48</v>
      </c>
      <c r="C15" s="47" t="s">
        <v>49</v>
      </c>
      <c r="D15" s="48" t="s">
        <v>50</v>
      </c>
      <c r="E15" s="47" t="s">
        <v>37</v>
      </c>
      <c r="F15" s="49" t="s">
        <v>51</v>
      </c>
      <c r="G15" s="35" t="s">
        <v>39</v>
      </c>
      <c r="H15" s="47" t="s">
        <v>8</v>
      </c>
      <c r="I15" s="47" t="s">
        <v>40</v>
      </c>
      <c r="J15" s="50"/>
      <c r="K15" s="51" t="n">
        <v>0.35</v>
      </c>
      <c r="L15" s="51" t="n">
        <v>0.4</v>
      </c>
      <c r="M15" s="47" t="s">
        <v>41</v>
      </c>
      <c r="N15" s="47"/>
      <c r="O15" s="52" t="n">
        <v>0.5731</v>
      </c>
      <c r="P15" s="52" t="n">
        <f aca="false">F2a!E19</f>
        <v>0.35</v>
      </c>
      <c r="Q15" s="53" t="n">
        <f aca="false">F2a!G19</f>
        <v>0</v>
      </c>
      <c r="R15" s="54" t="n">
        <v>0.1</v>
      </c>
      <c r="S15" s="45" t="n">
        <f aca="false">R15*Q15</f>
        <v>0</v>
      </c>
      <c r="T15" s="7"/>
      <c r="U15" s="7"/>
      <c r="W15" s="7"/>
      <c r="X15" s="7"/>
      <c r="Y15" s="7"/>
      <c r="Z15" s="7"/>
      <c r="AA15" s="7"/>
      <c r="AB15" s="31"/>
      <c r="AC15" s="7"/>
      <c r="AD15" s="7"/>
    </row>
    <row r="16" customFormat="false" ht="31.3" hidden="false" customHeight="false" outlineLevel="0" collapsed="false">
      <c r="A16" s="23"/>
      <c r="B16" s="35" t="s">
        <v>52</v>
      </c>
      <c r="C16" s="47" t="s">
        <v>49</v>
      </c>
      <c r="D16" s="48" t="s">
        <v>53</v>
      </c>
      <c r="E16" s="47" t="s">
        <v>54</v>
      </c>
      <c r="F16" s="49" t="s">
        <v>55</v>
      </c>
      <c r="G16" s="35" t="s">
        <v>56</v>
      </c>
      <c r="H16" s="47" t="s">
        <v>57</v>
      </c>
      <c r="I16" s="47" t="s">
        <v>58</v>
      </c>
      <c r="J16" s="47"/>
      <c r="K16" s="51"/>
      <c r="L16" s="51"/>
      <c r="M16" s="47" t="s">
        <v>41</v>
      </c>
      <c r="N16" s="47"/>
      <c r="O16" s="55" t="n">
        <f aca="false">F2b!B9</f>
        <v>0</v>
      </c>
      <c r="P16" s="52" t="n">
        <f aca="false">F2b!C9</f>
        <v>0.03</v>
      </c>
      <c r="Q16" s="53" t="n">
        <f aca="false">F2b!E9</f>
        <v>100</v>
      </c>
      <c r="R16" s="54" t="n">
        <v>0.05</v>
      </c>
      <c r="S16" s="45" t="n">
        <f aca="false">R16*Q16</f>
        <v>5</v>
      </c>
      <c r="T16" s="7"/>
      <c r="U16" s="7"/>
      <c r="W16" s="7"/>
      <c r="X16" s="7"/>
      <c r="Y16" s="7"/>
      <c r="Z16" s="7"/>
      <c r="AA16" s="7"/>
      <c r="AB16" s="31"/>
      <c r="AC16" s="7"/>
      <c r="AD16" s="7"/>
    </row>
    <row r="17" customFormat="false" ht="13.8" hidden="false" customHeight="false" outlineLevel="0" collapsed="false">
      <c r="A17" s="23"/>
      <c r="B17" s="56" t="s">
        <v>59</v>
      </c>
      <c r="C17" s="56"/>
      <c r="D17" s="56"/>
      <c r="E17" s="57"/>
      <c r="F17" s="57"/>
      <c r="G17" s="57"/>
      <c r="H17" s="57"/>
      <c r="I17" s="57"/>
      <c r="J17" s="57"/>
      <c r="K17" s="57"/>
      <c r="L17" s="57"/>
      <c r="M17" s="57"/>
      <c r="N17" s="57"/>
      <c r="O17" s="57"/>
      <c r="P17" s="57"/>
      <c r="Q17" s="58"/>
      <c r="R17" s="59"/>
      <c r="S17" s="45"/>
      <c r="T17" s="7"/>
      <c r="U17" s="30"/>
      <c r="W17" s="7"/>
      <c r="X17" s="7"/>
      <c r="Y17" s="7"/>
      <c r="Z17" s="7"/>
      <c r="AA17" s="7"/>
      <c r="AB17" s="60"/>
      <c r="AC17" s="7"/>
      <c r="AD17" s="7"/>
    </row>
    <row r="18" customFormat="false" ht="15" hidden="false" customHeight="false" outlineLevel="0" collapsed="false">
      <c r="A18" s="23"/>
      <c r="B18" s="46" t="s">
        <v>60</v>
      </c>
      <c r="C18" s="61" t="s">
        <v>61</v>
      </c>
      <c r="D18" s="61"/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7"/>
      <c r="U18" s="30"/>
      <c r="W18" s="7"/>
      <c r="X18" s="7"/>
      <c r="Y18" s="7"/>
      <c r="Z18" s="7"/>
      <c r="AA18" s="7"/>
      <c r="AB18" s="60"/>
      <c r="AC18" s="7"/>
      <c r="AD18" s="7"/>
    </row>
    <row r="19" s="73" customFormat="true" ht="46.25" hidden="false" customHeight="false" outlineLevel="0" collapsed="false">
      <c r="A19" s="62"/>
      <c r="B19" s="63" t="s">
        <v>62</v>
      </c>
      <c r="C19" s="63" t="s">
        <v>49</v>
      </c>
      <c r="D19" s="64" t="s">
        <v>63</v>
      </c>
      <c r="E19" s="64" t="s">
        <v>37</v>
      </c>
      <c r="F19" s="65" t="s">
        <v>64</v>
      </c>
      <c r="G19" s="66" t="s">
        <v>65</v>
      </c>
      <c r="H19" s="63"/>
      <c r="I19" s="63" t="s">
        <v>66</v>
      </c>
      <c r="J19" s="67"/>
      <c r="K19" s="63" t="n">
        <v>3</v>
      </c>
      <c r="L19" s="63" t="n">
        <v>5</v>
      </c>
      <c r="M19" s="63" t="s">
        <v>41</v>
      </c>
      <c r="N19" s="63" t="s">
        <v>67</v>
      </c>
      <c r="O19" s="63" t="n">
        <v>21</v>
      </c>
      <c r="P19" s="68" t="n">
        <v>15</v>
      </c>
      <c r="Q19" s="68" t="n">
        <v>0</v>
      </c>
      <c r="R19" s="69" t="n">
        <v>0.05</v>
      </c>
      <c r="S19" s="70" t="n">
        <f aca="false">R19*Q19</f>
        <v>0</v>
      </c>
      <c r="T19" s="71"/>
      <c r="U19" s="72"/>
      <c r="W19" s="71"/>
      <c r="X19" s="71"/>
      <c r="Y19" s="71"/>
      <c r="Z19" s="71"/>
      <c r="AA19" s="71"/>
      <c r="AB19" s="74"/>
      <c r="AC19" s="75"/>
      <c r="AD19" s="71"/>
    </row>
    <row r="20" customFormat="false" ht="15" hidden="false" customHeight="false" outlineLevel="0" collapsed="false">
      <c r="A20" s="23"/>
      <c r="B20" s="46" t="s">
        <v>68</v>
      </c>
      <c r="C20" s="61" t="s">
        <v>69</v>
      </c>
      <c r="D20" s="61"/>
      <c r="E20" s="61"/>
      <c r="F20" s="61"/>
      <c r="G20" s="61"/>
      <c r="H20" s="61"/>
      <c r="I20" s="61"/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29"/>
      <c r="U20" s="30"/>
      <c r="V20" s="7"/>
      <c r="W20" s="7"/>
      <c r="X20" s="7"/>
      <c r="Y20" s="7"/>
      <c r="Z20" s="7"/>
      <c r="AA20" s="7"/>
      <c r="AB20" s="7"/>
      <c r="AC20" s="7"/>
      <c r="AD20" s="7"/>
    </row>
    <row r="21" customFormat="false" ht="31.3" hidden="false" customHeight="false" outlineLevel="0" collapsed="false">
      <c r="A21" s="23"/>
      <c r="B21" s="35" t="s">
        <v>70</v>
      </c>
      <c r="C21" s="35" t="s">
        <v>35</v>
      </c>
      <c r="D21" s="76" t="s">
        <v>71</v>
      </c>
      <c r="E21" s="77" t="s">
        <v>72</v>
      </c>
      <c r="F21" s="49" t="s">
        <v>73</v>
      </c>
      <c r="G21" s="35" t="s">
        <v>39</v>
      </c>
      <c r="H21" s="47"/>
      <c r="I21" s="47"/>
      <c r="J21" s="47"/>
      <c r="K21" s="47" t="n">
        <v>3</v>
      </c>
      <c r="L21" s="47" t="n">
        <v>2</v>
      </c>
      <c r="M21" s="35" t="s">
        <v>45</v>
      </c>
      <c r="N21" s="35" t="s">
        <v>74</v>
      </c>
      <c r="O21" s="78" t="n">
        <f aca="false">C2a!C19</f>
        <v>0</v>
      </c>
      <c r="P21" s="78" t="n">
        <f aca="false">C2a!D19</f>
        <v>3</v>
      </c>
      <c r="Q21" s="53" t="n">
        <v>0</v>
      </c>
      <c r="R21" s="54" t="n">
        <v>0.05</v>
      </c>
      <c r="S21" s="45" t="n">
        <f aca="false">R21*Q21</f>
        <v>0</v>
      </c>
      <c r="T21" s="29"/>
      <c r="U21" s="30"/>
      <c r="V21" s="7"/>
      <c r="W21" s="7"/>
      <c r="X21" s="7"/>
      <c r="Y21" s="7"/>
      <c r="Z21" s="7"/>
      <c r="AA21" s="7"/>
      <c r="AB21" s="7"/>
      <c r="AC21" s="7"/>
      <c r="AD21" s="7"/>
    </row>
    <row r="22" customFormat="false" ht="13.8" hidden="false" customHeight="false" outlineLevel="0" collapsed="false">
      <c r="A22" s="23"/>
      <c r="B22" s="56" t="s">
        <v>75</v>
      </c>
      <c r="C22" s="56"/>
      <c r="D22" s="56"/>
      <c r="E22" s="56"/>
      <c r="F22" s="56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8"/>
      <c r="R22" s="59"/>
      <c r="S22" s="45"/>
      <c r="T22" s="29"/>
      <c r="U22" s="30"/>
      <c r="V22" s="7"/>
      <c r="W22" s="7"/>
      <c r="X22" s="7"/>
      <c r="Y22" s="7"/>
      <c r="Z22" s="7"/>
      <c r="AA22" s="7"/>
      <c r="AB22" s="7"/>
      <c r="AC22" s="7"/>
      <c r="AD22" s="7"/>
    </row>
    <row r="23" customFormat="false" ht="15" hidden="false" customHeight="false" outlineLevel="0" collapsed="false">
      <c r="A23" s="23"/>
      <c r="B23" s="46" t="s">
        <v>76</v>
      </c>
      <c r="C23" s="61" t="s">
        <v>77</v>
      </c>
      <c r="D23" s="61"/>
      <c r="E23" s="61"/>
      <c r="F23" s="61"/>
      <c r="G23" s="61"/>
      <c r="H23" s="61"/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29"/>
      <c r="U23" s="30"/>
      <c r="V23" s="7"/>
      <c r="W23" s="7"/>
      <c r="X23" s="7"/>
      <c r="Y23" s="7"/>
      <c r="Z23" s="7"/>
      <c r="AA23" s="7"/>
      <c r="AB23" s="7"/>
      <c r="AC23" s="7"/>
      <c r="AD23" s="7"/>
    </row>
    <row r="24" customFormat="false" ht="34.3" hidden="false" customHeight="false" outlineLevel="0" collapsed="false">
      <c r="A24" s="79"/>
      <c r="B24" s="35" t="s">
        <v>78</v>
      </c>
      <c r="C24" s="35" t="s">
        <v>35</v>
      </c>
      <c r="D24" s="77" t="s">
        <v>79</v>
      </c>
      <c r="E24" s="77" t="s">
        <v>80</v>
      </c>
      <c r="F24" s="49" t="s">
        <v>81</v>
      </c>
      <c r="G24" s="35" t="s">
        <v>65</v>
      </c>
      <c r="H24" s="47" t="s">
        <v>8</v>
      </c>
      <c r="I24" s="47"/>
      <c r="J24" s="47"/>
      <c r="K24" s="47"/>
      <c r="L24" s="47"/>
      <c r="M24" s="35" t="s">
        <v>41</v>
      </c>
      <c r="N24" s="35"/>
      <c r="O24" s="55"/>
      <c r="P24" s="78" t="n">
        <f aca="false">SUM(B1a!C7:C8)</f>
        <v>0</v>
      </c>
      <c r="Q24" s="53" t="n">
        <f aca="false">B1a!E19</f>
        <v>100</v>
      </c>
      <c r="R24" s="54" t="n">
        <v>0.05</v>
      </c>
      <c r="S24" s="45" t="n">
        <f aca="false">R24*Q24</f>
        <v>5</v>
      </c>
      <c r="T24" s="29"/>
      <c r="U24" s="7"/>
      <c r="V24" s="7"/>
      <c r="W24" s="7"/>
      <c r="X24" s="7"/>
      <c r="Y24" s="7"/>
      <c r="Z24" s="7"/>
      <c r="AA24" s="7"/>
      <c r="AB24" s="80"/>
      <c r="AC24" s="81"/>
      <c r="AD24" s="7"/>
    </row>
    <row r="25" customFormat="false" ht="17.9" hidden="false" customHeight="false" outlineLevel="0" collapsed="false">
      <c r="A25" s="23"/>
      <c r="B25" s="35" t="s">
        <v>82</v>
      </c>
      <c r="C25" s="35" t="s">
        <v>35</v>
      </c>
      <c r="D25" s="77" t="s">
        <v>83</v>
      </c>
      <c r="E25" s="77" t="s">
        <v>54</v>
      </c>
      <c r="F25" s="49" t="s">
        <v>84</v>
      </c>
      <c r="G25" s="35" t="s">
        <v>65</v>
      </c>
      <c r="H25" s="47" t="s">
        <v>85</v>
      </c>
      <c r="I25" s="47" t="s">
        <v>86</v>
      </c>
      <c r="J25" s="47"/>
      <c r="K25" s="47"/>
      <c r="L25" s="47"/>
      <c r="M25" s="35" t="s">
        <v>41</v>
      </c>
      <c r="N25" s="35"/>
      <c r="O25" s="55" t="n">
        <f aca="false">B1b!B19</f>
        <v>0</v>
      </c>
      <c r="P25" s="78" t="n">
        <f aca="false">SUM(B1b!C7:C8)</f>
        <v>0</v>
      </c>
      <c r="Q25" s="53" t="n">
        <f aca="false">B1b!E19</f>
        <v>100</v>
      </c>
      <c r="R25" s="54" t="n">
        <v>0.05</v>
      </c>
      <c r="S25" s="45" t="n">
        <f aca="false">R25*Q25</f>
        <v>5</v>
      </c>
      <c r="T25" s="29"/>
      <c r="U25" s="30"/>
      <c r="V25" s="7"/>
      <c r="W25" s="7"/>
      <c r="X25" s="7"/>
      <c r="Y25" s="7"/>
      <c r="Z25" s="7"/>
      <c r="AA25" s="7"/>
      <c r="AB25" s="80"/>
      <c r="AC25" s="81"/>
      <c r="AD25" s="7"/>
    </row>
    <row r="26" customFormat="false" ht="31.3" hidden="false" customHeight="false" outlineLevel="0" collapsed="false">
      <c r="A26" s="23"/>
      <c r="B26" s="35" t="s">
        <v>87</v>
      </c>
      <c r="C26" s="35" t="s">
        <v>35</v>
      </c>
      <c r="D26" s="77" t="s">
        <v>88</v>
      </c>
      <c r="E26" s="77" t="s">
        <v>54</v>
      </c>
      <c r="F26" s="49" t="s">
        <v>89</v>
      </c>
      <c r="G26" s="35" t="s">
        <v>39</v>
      </c>
      <c r="H26" s="47" t="s">
        <v>90</v>
      </c>
      <c r="I26" s="47"/>
      <c r="J26" s="47"/>
      <c r="K26" s="47" t="n">
        <v>0</v>
      </c>
      <c r="L26" s="47" t="n">
        <v>1</v>
      </c>
      <c r="M26" s="35" t="s">
        <v>41</v>
      </c>
      <c r="N26" s="35"/>
      <c r="O26" s="55" t="n">
        <f aca="false">B1c!B11</f>
        <v>4</v>
      </c>
      <c r="P26" s="78" t="n">
        <f aca="false">B1c!C11</f>
        <v>0</v>
      </c>
      <c r="Q26" s="53" t="n">
        <f aca="false">B1c!E11</f>
        <v>80</v>
      </c>
      <c r="R26" s="54" t="n">
        <v>0.1</v>
      </c>
      <c r="S26" s="45" t="n">
        <f aca="false">R26*Q26</f>
        <v>8</v>
      </c>
      <c r="T26" s="29"/>
      <c r="U26" s="30"/>
      <c r="V26" s="7"/>
      <c r="W26" s="7"/>
      <c r="X26" s="7"/>
      <c r="Y26" s="7"/>
      <c r="Z26" s="7"/>
      <c r="AA26" s="7"/>
      <c r="AB26" s="80"/>
      <c r="AC26" s="81"/>
      <c r="AD26" s="7"/>
    </row>
    <row r="27" customFormat="false" ht="31.3" hidden="false" customHeight="false" outlineLevel="0" collapsed="false">
      <c r="A27" s="23"/>
      <c r="B27" s="35" t="s">
        <v>91</v>
      </c>
      <c r="C27" s="35" t="s">
        <v>35</v>
      </c>
      <c r="D27" s="77" t="s">
        <v>92</v>
      </c>
      <c r="E27" s="77" t="s">
        <v>54</v>
      </c>
      <c r="F27" s="49" t="s">
        <v>93</v>
      </c>
      <c r="G27" s="35" t="s">
        <v>94</v>
      </c>
      <c r="H27" s="47" t="s">
        <v>90</v>
      </c>
      <c r="I27" s="47"/>
      <c r="J27" s="47" t="n">
        <v>4</v>
      </c>
      <c r="K27" s="47" t="n">
        <v>0</v>
      </c>
      <c r="L27" s="47" t="n">
        <v>1</v>
      </c>
      <c r="M27" s="35" t="s">
        <v>41</v>
      </c>
      <c r="N27" s="35"/>
      <c r="O27" s="55" t="n">
        <f aca="false">B1d!B11</f>
        <v>0</v>
      </c>
      <c r="P27" s="78" t="n">
        <f aca="false">B1d!C11</f>
        <v>0</v>
      </c>
      <c r="Q27" s="53" t="n">
        <f aca="false">B1d!E11</f>
        <v>100</v>
      </c>
      <c r="R27" s="54" t="n">
        <v>0.1</v>
      </c>
      <c r="S27" s="45" t="n">
        <f aca="false">R27*Q27</f>
        <v>10</v>
      </c>
      <c r="T27" s="29"/>
      <c r="U27" s="30"/>
      <c r="V27" s="7"/>
      <c r="W27" s="7"/>
      <c r="X27" s="7"/>
      <c r="Y27" s="7"/>
      <c r="Z27" s="7"/>
      <c r="AA27" s="7"/>
      <c r="AB27" s="80"/>
      <c r="AC27" s="81"/>
      <c r="AD27" s="7"/>
    </row>
    <row r="28" customFormat="false" ht="15" hidden="false" customHeight="false" outlineLevel="0" collapsed="false">
      <c r="A28" s="23"/>
      <c r="B28" s="46" t="s">
        <v>95</v>
      </c>
      <c r="C28" s="61" t="s">
        <v>96</v>
      </c>
      <c r="D28" s="61"/>
      <c r="E28" s="61"/>
      <c r="F28" s="61"/>
      <c r="G28" s="61"/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29"/>
      <c r="U28" s="30"/>
      <c r="V28" s="7"/>
      <c r="W28" s="7"/>
      <c r="X28" s="7"/>
      <c r="Y28" s="7"/>
      <c r="Z28" s="7"/>
      <c r="AA28" s="7"/>
      <c r="AB28" s="7"/>
      <c r="AC28" s="7"/>
      <c r="AD28" s="7"/>
    </row>
    <row r="29" customFormat="false" ht="46.25" hidden="false" customHeight="false" outlineLevel="0" collapsed="false">
      <c r="A29" s="79"/>
      <c r="B29" s="35" t="s">
        <v>97</v>
      </c>
      <c r="C29" s="35" t="s">
        <v>49</v>
      </c>
      <c r="D29" s="77" t="s">
        <v>98</v>
      </c>
      <c r="E29" s="77" t="s">
        <v>37</v>
      </c>
      <c r="F29" s="49" t="s">
        <v>99</v>
      </c>
      <c r="G29" s="35" t="s">
        <v>65</v>
      </c>
      <c r="H29" s="47" t="s">
        <v>8</v>
      </c>
      <c r="I29" s="47" t="s">
        <v>100</v>
      </c>
      <c r="J29" s="50"/>
      <c r="K29" s="51" t="n">
        <f aca="false">B2a!C9</f>
        <v>0.05</v>
      </c>
      <c r="L29" s="51" t="n">
        <f aca="false">B2a!D9</f>
        <v>0.1</v>
      </c>
      <c r="M29" s="47" t="s">
        <v>41</v>
      </c>
      <c r="N29" s="52" t="n">
        <v>0.0171</v>
      </c>
      <c r="O29" s="52" t="n">
        <f aca="false">B2a!B19</f>
        <v>0.0513938771085963</v>
      </c>
      <c r="P29" s="52" t="n">
        <f aca="false">B2a!C19</f>
        <v>0.05</v>
      </c>
      <c r="Q29" s="53" t="n">
        <f aca="false">B2a!E19</f>
        <v>99.4424491565615</v>
      </c>
      <c r="R29" s="54" t="n">
        <v>0.1</v>
      </c>
      <c r="S29" s="45" t="n">
        <f aca="false">R29*Q29</f>
        <v>9.94424491565615</v>
      </c>
      <c r="T29" s="29"/>
      <c r="U29" s="7"/>
      <c r="V29" s="7"/>
      <c r="W29" s="7"/>
      <c r="X29" s="7"/>
      <c r="Y29" s="7"/>
      <c r="Z29" s="7"/>
      <c r="AA29" s="7"/>
      <c r="AB29" s="7"/>
      <c r="AC29" s="7"/>
      <c r="AD29" s="7"/>
    </row>
    <row r="30" customFormat="false" ht="15" hidden="false" customHeight="false" outlineLevel="0" collapsed="false">
      <c r="A30" s="23"/>
      <c r="B30" s="32" t="s">
        <v>101</v>
      </c>
      <c r="C30" s="33" t="s">
        <v>102</v>
      </c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29"/>
      <c r="U30" s="30"/>
      <c r="V30" s="7"/>
      <c r="W30" s="7"/>
      <c r="X30" s="7"/>
      <c r="Y30" s="7"/>
      <c r="Z30" s="7"/>
      <c r="AA30" s="7"/>
      <c r="AB30" s="7"/>
      <c r="AC30" s="7"/>
      <c r="AD30" s="7"/>
    </row>
    <row r="31" customFormat="false" ht="13.8" hidden="false" customHeight="false" outlineLevel="0" collapsed="false">
      <c r="A31" s="23"/>
      <c r="B31" s="82" t="s">
        <v>103</v>
      </c>
      <c r="C31" s="47"/>
      <c r="D31" s="47"/>
      <c r="E31" s="40"/>
      <c r="F31" s="40"/>
      <c r="G31" s="39"/>
      <c r="H31" s="40"/>
      <c r="I31" s="40"/>
      <c r="J31" s="40"/>
      <c r="K31" s="40"/>
      <c r="L31" s="40"/>
      <c r="M31" s="47"/>
      <c r="N31" s="40"/>
      <c r="O31" s="40"/>
      <c r="P31" s="40"/>
      <c r="Q31" s="43"/>
      <c r="R31" s="39"/>
      <c r="S31" s="83"/>
      <c r="T31" s="29"/>
      <c r="U31" s="30"/>
      <c r="V31" s="7"/>
      <c r="W31" s="7"/>
      <c r="X31" s="7"/>
      <c r="Y31" s="7"/>
      <c r="Z31" s="7"/>
      <c r="AA31" s="7"/>
      <c r="AB31" s="7"/>
      <c r="AC31" s="7"/>
      <c r="AD31" s="7"/>
    </row>
    <row r="32" customFormat="false" ht="13.8" hidden="false" customHeight="false" outlineLevel="0" collapsed="false">
      <c r="A32" s="23"/>
      <c r="B32" s="24" t="s">
        <v>104</v>
      </c>
      <c r="C32" s="24"/>
      <c r="D32" s="24"/>
      <c r="E32" s="24"/>
      <c r="F32" s="24"/>
      <c r="G32" s="25"/>
      <c r="H32" s="25"/>
      <c r="I32" s="25"/>
      <c r="J32" s="84"/>
      <c r="K32" s="84"/>
      <c r="L32" s="84"/>
      <c r="M32" s="84"/>
      <c r="N32" s="84"/>
      <c r="O32" s="84"/>
      <c r="P32" s="84"/>
      <c r="Q32" s="85"/>
      <c r="R32" s="86"/>
      <c r="S32" s="87"/>
      <c r="T32" s="29"/>
      <c r="U32" s="30"/>
      <c r="V32" s="7"/>
      <c r="W32" s="7"/>
      <c r="X32" s="7"/>
      <c r="Y32" s="7"/>
      <c r="Z32" s="7"/>
      <c r="AA32" s="7"/>
      <c r="AB32" s="7"/>
      <c r="AC32" s="7"/>
      <c r="AD32" s="7"/>
    </row>
    <row r="33" customFormat="false" ht="15" hidden="false" customHeight="false" outlineLevel="0" collapsed="false">
      <c r="A33" s="23"/>
      <c r="B33" s="46" t="s">
        <v>105</v>
      </c>
      <c r="C33" s="88" t="s">
        <v>106</v>
      </c>
      <c r="D33" s="88"/>
      <c r="E33" s="88"/>
      <c r="F33" s="88"/>
      <c r="G33" s="88"/>
      <c r="H33" s="88"/>
      <c r="I33" s="88"/>
      <c r="J33" s="88"/>
      <c r="K33" s="88"/>
      <c r="L33" s="88"/>
      <c r="M33" s="88"/>
      <c r="N33" s="88"/>
      <c r="O33" s="88"/>
      <c r="P33" s="88"/>
      <c r="Q33" s="88"/>
      <c r="R33" s="88"/>
      <c r="S33" s="88"/>
      <c r="T33" s="29"/>
      <c r="U33" s="30"/>
      <c r="V33" s="7"/>
      <c r="W33" s="7"/>
      <c r="X33" s="7"/>
      <c r="Y33" s="7"/>
      <c r="Z33" s="7"/>
      <c r="AA33" s="7"/>
      <c r="AB33" s="7"/>
      <c r="AC33" s="7"/>
      <c r="AD33" s="7"/>
    </row>
    <row r="34" customFormat="false" ht="91" hidden="false" customHeight="false" outlineLevel="0" collapsed="false">
      <c r="A34" s="23"/>
      <c r="B34" s="35" t="s">
        <v>107</v>
      </c>
      <c r="C34" s="47" t="s">
        <v>49</v>
      </c>
      <c r="D34" s="47" t="s">
        <v>108</v>
      </c>
      <c r="E34" s="47" t="s">
        <v>54</v>
      </c>
      <c r="F34" s="89" t="s">
        <v>109</v>
      </c>
      <c r="G34" s="35" t="s">
        <v>56</v>
      </c>
      <c r="H34" s="47"/>
      <c r="I34" s="47"/>
      <c r="J34" s="47"/>
      <c r="K34" s="45" t="n">
        <f aca="false">L1a!C9</f>
        <v>6</v>
      </c>
      <c r="L34" s="45" t="n">
        <f aca="false">L1a!D9</f>
        <v>8</v>
      </c>
      <c r="M34" s="47" t="s">
        <v>41</v>
      </c>
      <c r="N34" s="47"/>
      <c r="O34" s="55" t="n">
        <f aca="false">L1a!B9</f>
        <v>1</v>
      </c>
      <c r="P34" s="55" t="n">
        <f aca="false">L1a!C9</f>
        <v>6</v>
      </c>
      <c r="Q34" s="53" t="n">
        <f aca="false">L1a!E9</f>
        <v>100</v>
      </c>
      <c r="R34" s="54" t="n">
        <v>0.05</v>
      </c>
      <c r="S34" s="45" t="n">
        <f aca="false">R34*Q34</f>
        <v>5</v>
      </c>
      <c r="T34" s="29"/>
      <c r="U34" s="30"/>
      <c r="V34" s="7"/>
      <c r="W34" s="7"/>
      <c r="X34" s="7"/>
      <c r="Y34" s="7"/>
      <c r="Z34" s="7"/>
      <c r="AA34" s="7"/>
      <c r="AB34" s="7"/>
      <c r="AC34" s="7"/>
      <c r="AD34" s="7"/>
    </row>
    <row r="35" customFormat="false" ht="31.3" hidden="false" customHeight="false" outlineLevel="0" collapsed="false">
      <c r="A35" s="23"/>
      <c r="B35" s="35" t="s">
        <v>110</v>
      </c>
      <c r="C35" s="47" t="s">
        <v>49</v>
      </c>
      <c r="D35" s="47" t="s">
        <v>111</v>
      </c>
      <c r="E35" s="47" t="s">
        <v>72</v>
      </c>
      <c r="F35" s="89" t="s">
        <v>112</v>
      </c>
      <c r="G35" s="39" t="s">
        <v>113</v>
      </c>
      <c r="H35" s="47"/>
      <c r="I35" s="47"/>
      <c r="J35" s="47"/>
      <c r="K35" s="45" t="n">
        <f aca="false">L1b!C11</f>
        <v>3</v>
      </c>
      <c r="L35" s="45" t="n">
        <f aca="false">L1b!D11</f>
        <v>1</v>
      </c>
      <c r="M35" s="47" t="s">
        <v>45</v>
      </c>
      <c r="N35" s="47"/>
      <c r="O35" s="47" t="n">
        <f aca="false">L1b!B11</f>
        <v>1</v>
      </c>
      <c r="P35" s="47" t="n">
        <f aca="false">L1b!C9</f>
        <v>3</v>
      </c>
      <c r="Q35" s="53" t="n">
        <f aca="false">L1b!E11</f>
        <v>80</v>
      </c>
      <c r="R35" s="54" t="n">
        <v>0.05</v>
      </c>
      <c r="S35" s="45" t="n">
        <f aca="false">R35*Q35</f>
        <v>4</v>
      </c>
      <c r="T35" s="29"/>
      <c r="U35" s="30"/>
      <c r="V35" s="7"/>
      <c r="W35" s="7"/>
      <c r="X35" s="7"/>
      <c r="Y35" s="7"/>
      <c r="Z35" s="7"/>
      <c r="AA35" s="7"/>
      <c r="AB35" s="7"/>
      <c r="AC35" s="7"/>
      <c r="AD35" s="7"/>
    </row>
    <row r="36" customFormat="false" ht="15" hidden="false" customHeight="false" outlineLevel="0" collapsed="false">
      <c r="A36" s="23"/>
      <c r="B36" s="90" t="s">
        <v>114</v>
      </c>
      <c r="C36" s="91" t="s">
        <v>115</v>
      </c>
      <c r="D36" s="91"/>
      <c r="E36" s="91"/>
      <c r="F36" s="91"/>
      <c r="G36" s="91"/>
      <c r="H36" s="91"/>
      <c r="I36" s="91"/>
      <c r="J36" s="91"/>
      <c r="K36" s="91"/>
      <c r="L36" s="91"/>
      <c r="M36" s="91"/>
      <c r="N36" s="91"/>
      <c r="O36" s="91"/>
      <c r="P36" s="91"/>
      <c r="Q36" s="91"/>
      <c r="R36" s="91"/>
      <c r="S36" s="91"/>
      <c r="T36" s="29"/>
      <c r="U36" s="30"/>
      <c r="V36" s="7"/>
      <c r="W36" s="7"/>
      <c r="X36" s="7"/>
      <c r="Y36" s="7"/>
      <c r="Z36" s="7"/>
      <c r="AA36" s="7"/>
      <c r="AB36" s="7"/>
      <c r="AC36" s="7"/>
      <c r="AD36" s="7"/>
    </row>
    <row r="37" customFormat="false" ht="17.9" hidden="false" customHeight="false" outlineLevel="0" collapsed="false">
      <c r="A37" s="79"/>
      <c r="B37" s="92" t="s">
        <v>116</v>
      </c>
      <c r="C37" s="35" t="s">
        <v>35</v>
      </c>
      <c r="D37" s="47" t="s">
        <v>117</v>
      </c>
      <c r="E37" s="77" t="s">
        <v>54</v>
      </c>
      <c r="F37" s="89"/>
      <c r="G37" s="35" t="s">
        <v>65</v>
      </c>
      <c r="H37" s="35"/>
      <c r="I37" s="47"/>
      <c r="J37" s="47"/>
      <c r="K37" s="35" t="s">
        <v>118</v>
      </c>
      <c r="L37" s="35" t="s">
        <v>119</v>
      </c>
      <c r="M37" s="35" t="s">
        <v>45</v>
      </c>
      <c r="N37" s="35"/>
      <c r="O37" s="93" t="n">
        <v>4.7</v>
      </c>
      <c r="P37" s="78" t="n">
        <v>3</v>
      </c>
      <c r="Q37" s="53" t="n">
        <f aca="false">L2a!E19</f>
        <v>70.3555555555556</v>
      </c>
      <c r="R37" s="54" t="n">
        <v>0.05</v>
      </c>
      <c r="S37" s="45" t="n">
        <f aca="false">R37*Q37</f>
        <v>3.51777777777778</v>
      </c>
      <c r="T37" s="29"/>
      <c r="U37" s="7"/>
      <c r="V37" s="7"/>
      <c r="W37" s="7"/>
      <c r="X37" s="7"/>
      <c r="Y37" s="7"/>
      <c r="Z37" s="7"/>
      <c r="AA37" s="7"/>
      <c r="AB37" s="7"/>
      <c r="AC37" s="7"/>
      <c r="AD37" s="7"/>
    </row>
    <row r="38" customFormat="false" ht="13.8" hidden="false" customHeight="false" outlineLevel="0" collapsed="false">
      <c r="A38" s="7"/>
      <c r="B38" s="94"/>
      <c r="C38" s="94"/>
      <c r="D38" s="94"/>
      <c r="E38" s="94"/>
      <c r="F38" s="94"/>
      <c r="G38" s="94"/>
      <c r="H38" s="94"/>
      <c r="I38" s="94"/>
      <c r="J38" s="94"/>
      <c r="K38" s="94"/>
      <c r="L38" s="94"/>
      <c r="M38" s="94"/>
      <c r="N38" s="94"/>
      <c r="O38" s="94"/>
      <c r="P38" s="94"/>
      <c r="Q38" s="95"/>
      <c r="R38" s="96" t="n">
        <f aca="false">SUM(R12:R37)</f>
        <v>1</v>
      </c>
      <c r="S38" s="97" t="n">
        <f aca="false">SUM(S12:S37)/R38</f>
        <v>55.4620226934339</v>
      </c>
      <c r="T38" s="29"/>
      <c r="U38" s="7"/>
      <c r="V38" s="7"/>
      <c r="W38" s="7"/>
      <c r="X38" s="7"/>
      <c r="Y38" s="7"/>
      <c r="Z38" s="7"/>
      <c r="AA38" s="7"/>
      <c r="AB38" s="7"/>
      <c r="AC38" s="7"/>
      <c r="AD38" s="7"/>
    </row>
    <row r="39" customFormat="false" ht="13.8" hidden="false" customHeight="false" outlineLevel="0" collapsed="false">
      <c r="Q39" s="98"/>
    </row>
    <row r="40" customFormat="false" ht="13.8" hidden="false" customHeight="false" outlineLevel="0" collapsed="false">
      <c r="A40" s="79"/>
      <c r="B40" s="7"/>
      <c r="C40" s="7"/>
      <c r="D40" s="99" t="s">
        <v>120</v>
      </c>
      <c r="E40" s="99"/>
      <c r="F40" s="99"/>
      <c r="G40" s="99"/>
      <c r="H40" s="99"/>
      <c r="I40" s="99"/>
      <c r="J40" s="99"/>
      <c r="K40" s="99"/>
      <c r="L40" s="99"/>
      <c r="M40" s="7"/>
      <c r="N40" s="7"/>
      <c r="O40" s="7"/>
      <c r="P40" s="7"/>
      <c r="Q40" s="100"/>
      <c r="R40" s="101"/>
      <c r="T40" s="29"/>
    </row>
    <row r="41" customFormat="false" ht="13.8" hidden="false" customHeight="false" outlineLevel="0" collapsed="false">
      <c r="A41" s="79"/>
      <c r="B41" s="7"/>
      <c r="C41" s="7"/>
      <c r="D41" s="99" t="s">
        <v>121</v>
      </c>
      <c r="E41" s="99"/>
      <c r="F41" s="99"/>
      <c r="G41" s="7"/>
      <c r="H41" s="7" t="s">
        <v>122</v>
      </c>
      <c r="I41" s="7"/>
      <c r="J41" s="7"/>
      <c r="K41" s="7"/>
      <c r="L41" s="7"/>
      <c r="M41" s="7"/>
      <c r="N41" s="7" t="s">
        <v>123</v>
      </c>
      <c r="O41" s="7"/>
      <c r="P41" s="7"/>
      <c r="Q41" s="8"/>
      <c r="R41" s="9"/>
      <c r="T41" s="29"/>
    </row>
    <row r="42" customFormat="false" ht="13.8" hidden="false" customHeight="false" outlineLevel="0" collapsed="false">
      <c r="A42" s="79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8"/>
      <c r="R42" s="9"/>
      <c r="T42" s="29"/>
    </row>
    <row r="43" customFormat="false" ht="13.8" hidden="false" customHeight="false" outlineLevel="0" collapsed="false">
      <c r="A43" s="79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8"/>
      <c r="R43" s="9"/>
      <c r="T43" s="29"/>
    </row>
    <row r="44" customFormat="false" ht="13.8" hidden="false" customHeight="false" outlineLevel="0" collapsed="false">
      <c r="A44" s="79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8"/>
      <c r="R44" s="9"/>
      <c r="T44" s="29"/>
    </row>
    <row r="45" customFormat="false" ht="13.8" hidden="false" customHeight="false" outlineLevel="0" collapsed="false">
      <c r="A45" s="79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8"/>
      <c r="R45" s="9"/>
      <c r="T45" s="29"/>
    </row>
    <row r="46" customFormat="false" ht="13.8" hidden="false" customHeight="false" outlineLevel="0" collapsed="false">
      <c r="A46" s="79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8"/>
      <c r="R46" s="9"/>
      <c r="T46" s="29"/>
    </row>
    <row r="47" customFormat="false" ht="13.8" hidden="false" customHeight="false" outlineLevel="0" collapsed="false">
      <c r="A47" s="79"/>
      <c r="B47" s="7"/>
      <c r="C47" s="7"/>
      <c r="D47" s="102" t="s">
        <v>124</v>
      </c>
      <c r="E47" s="7"/>
      <c r="F47" s="7"/>
      <c r="G47" s="7"/>
      <c r="H47" s="103" t="s">
        <v>125</v>
      </c>
      <c r="I47" s="103"/>
      <c r="J47" s="103"/>
      <c r="K47" s="103"/>
      <c r="L47" s="7"/>
      <c r="M47" s="7"/>
      <c r="N47" s="102" t="s">
        <v>126</v>
      </c>
      <c r="O47" s="7"/>
      <c r="P47" s="7"/>
      <c r="Q47" s="8"/>
      <c r="R47" s="9"/>
      <c r="T47" s="29"/>
    </row>
    <row r="48" customFormat="false" ht="13.8" hidden="false" customHeight="false" outlineLevel="0" collapsed="false">
      <c r="A48" s="7"/>
      <c r="B48" s="7"/>
      <c r="C48" s="7"/>
      <c r="D48" s="103" t="s">
        <v>127</v>
      </c>
      <c r="E48" s="103"/>
      <c r="F48" s="103"/>
      <c r="G48" s="7"/>
      <c r="H48" s="102" t="s">
        <v>128</v>
      </c>
      <c r="I48" s="7"/>
      <c r="J48" s="7"/>
      <c r="K48" s="7"/>
      <c r="L48" s="7"/>
      <c r="M48" s="7"/>
      <c r="N48" s="103" t="s">
        <v>129</v>
      </c>
      <c r="O48" s="103"/>
      <c r="P48" s="103"/>
      <c r="Q48" s="8"/>
      <c r="R48" s="9"/>
      <c r="T48" s="29"/>
    </row>
    <row r="49" customFormat="false" ht="13.8" hidden="false" customHeight="false" outlineLevel="0" collapsed="false">
      <c r="A49" s="104"/>
      <c r="B49" s="105"/>
      <c r="C49" s="105"/>
      <c r="D49" s="105"/>
      <c r="E49" s="105"/>
      <c r="F49" s="105"/>
      <c r="G49" s="105"/>
      <c r="H49" s="105"/>
      <c r="I49" s="105"/>
      <c r="J49" s="105"/>
      <c r="K49" s="105"/>
      <c r="L49" s="105"/>
      <c r="M49" s="105"/>
      <c r="N49" s="105"/>
      <c r="O49" s="105"/>
      <c r="P49" s="105"/>
      <c r="Q49" s="106"/>
      <c r="R49" s="107"/>
      <c r="S49" s="108"/>
      <c r="T49" s="109"/>
    </row>
    <row r="50" customFormat="false" ht="13.8" hidden="false" customHeight="false" outlineLevel="0" collapsed="false">
      <c r="Q50" s="98"/>
    </row>
    <row r="51" customFormat="false" ht="13.8" hidden="false" customHeight="false" outlineLevel="0" collapsed="false">
      <c r="Q51" s="98"/>
    </row>
    <row r="52" customFormat="false" ht="13.8" hidden="false" customHeight="false" outlineLevel="0" collapsed="false">
      <c r="D52" s="7" t="s">
        <v>130</v>
      </c>
      <c r="Q52" s="98"/>
    </row>
    <row r="53" customFormat="false" ht="13.8" hidden="false" customHeight="false" outlineLevel="0" collapsed="false">
      <c r="D53" s="7" t="s">
        <v>131</v>
      </c>
      <c r="Q53" s="98"/>
    </row>
    <row r="54" customFormat="false" ht="14.25" hidden="false" customHeight="false" outlineLevel="0" collapsed="false">
      <c r="Q54" s="98"/>
    </row>
    <row r="55" customFormat="false" ht="14.25" hidden="false" customHeight="false" outlineLevel="0" collapsed="false">
      <c r="Q55" s="98"/>
    </row>
    <row r="56" customFormat="false" ht="14.25" hidden="false" customHeight="false" outlineLevel="0" collapsed="false">
      <c r="Q56" s="98"/>
    </row>
    <row r="57" customFormat="false" ht="14.25" hidden="false" customHeight="false" outlineLevel="0" collapsed="false">
      <c r="Q57" s="98"/>
    </row>
    <row r="58" customFormat="false" ht="14.25" hidden="false" customHeight="false" outlineLevel="0" collapsed="false">
      <c r="Q58" s="98"/>
    </row>
    <row r="59" customFormat="false" ht="14.25" hidden="false" customHeight="false" outlineLevel="0" collapsed="false">
      <c r="Q59" s="98"/>
    </row>
    <row r="60" customFormat="false" ht="14.25" hidden="false" customHeight="false" outlineLevel="0" collapsed="false">
      <c r="Q60" s="98"/>
    </row>
    <row r="61" customFormat="false" ht="14.25" hidden="false" customHeight="false" outlineLevel="0" collapsed="false">
      <c r="Q61" s="98"/>
    </row>
    <row r="62" customFormat="false" ht="14.25" hidden="false" customHeight="false" outlineLevel="0" collapsed="false">
      <c r="Q62" s="98"/>
    </row>
    <row r="63" customFormat="false" ht="14.25" hidden="false" customHeight="false" outlineLevel="0" collapsed="false">
      <c r="Q63" s="98"/>
    </row>
    <row r="64" customFormat="false" ht="14.25" hidden="false" customHeight="false" outlineLevel="0" collapsed="false">
      <c r="Q64" s="98"/>
    </row>
    <row r="65" customFormat="false" ht="14.25" hidden="false" customHeight="false" outlineLevel="0" collapsed="false">
      <c r="Q65" s="98"/>
    </row>
    <row r="66" customFormat="false" ht="14.25" hidden="false" customHeight="false" outlineLevel="0" collapsed="false">
      <c r="Q66" s="98"/>
    </row>
    <row r="67" customFormat="false" ht="14.25" hidden="false" customHeight="false" outlineLevel="0" collapsed="false">
      <c r="Q67" s="98"/>
    </row>
    <row r="68" customFormat="false" ht="14.25" hidden="false" customHeight="false" outlineLevel="0" collapsed="false">
      <c r="Q68" s="98"/>
    </row>
    <row r="69" customFormat="false" ht="14.25" hidden="false" customHeight="false" outlineLevel="0" collapsed="false">
      <c r="Q69" s="98"/>
    </row>
    <row r="70" customFormat="false" ht="14.25" hidden="false" customHeight="false" outlineLevel="0" collapsed="false">
      <c r="Q70" s="98"/>
    </row>
    <row r="71" customFormat="false" ht="14.25" hidden="false" customHeight="false" outlineLevel="0" collapsed="false">
      <c r="Q71" s="98"/>
    </row>
    <row r="72" customFormat="false" ht="14.25" hidden="false" customHeight="false" outlineLevel="0" collapsed="false">
      <c r="Q72" s="98"/>
    </row>
    <row r="73" customFormat="false" ht="14.25" hidden="false" customHeight="false" outlineLevel="0" collapsed="false">
      <c r="Q73" s="98"/>
    </row>
    <row r="74" customFormat="false" ht="14.25" hidden="false" customHeight="false" outlineLevel="0" collapsed="false">
      <c r="Q74" s="98"/>
    </row>
    <row r="75" customFormat="false" ht="14.25" hidden="false" customHeight="false" outlineLevel="0" collapsed="false">
      <c r="Q75" s="98"/>
    </row>
    <row r="76" customFormat="false" ht="14.25" hidden="false" customHeight="false" outlineLevel="0" collapsed="false">
      <c r="Q76" s="98"/>
    </row>
    <row r="77" customFormat="false" ht="14.25" hidden="false" customHeight="false" outlineLevel="0" collapsed="false">
      <c r="Q77" s="98"/>
    </row>
    <row r="78" customFormat="false" ht="14.25" hidden="false" customHeight="false" outlineLevel="0" collapsed="false">
      <c r="Q78" s="98"/>
    </row>
    <row r="79" customFormat="false" ht="14.25" hidden="false" customHeight="false" outlineLevel="0" collapsed="false">
      <c r="Q79" s="98"/>
    </row>
    <row r="80" customFormat="false" ht="14.25" hidden="false" customHeight="false" outlineLevel="0" collapsed="false">
      <c r="Q80" s="98"/>
    </row>
    <row r="81" customFormat="false" ht="14.25" hidden="false" customHeight="false" outlineLevel="0" collapsed="false">
      <c r="Q81" s="98"/>
    </row>
    <row r="82" customFormat="false" ht="14.25" hidden="false" customHeight="false" outlineLevel="0" collapsed="false">
      <c r="Q82" s="98"/>
    </row>
    <row r="83" customFormat="false" ht="14.25" hidden="false" customHeight="false" outlineLevel="0" collapsed="false">
      <c r="Q83" s="98"/>
    </row>
    <row r="84" customFormat="false" ht="14.25" hidden="false" customHeight="false" outlineLevel="0" collapsed="false">
      <c r="Q84" s="98"/>
    </row>
    <row r="85" customFormat="false" ht="14.25" hidden="false" customHeight="false" outlineLevel="0" collapsed="false">
      <c r="Q85" s="98"/>
    </row>
    <row r="86" customFormat="false" ht="14.25" hidden="false" customHeight="false" outlineLevel="0" collapsed="false">
      <c r="Q86" s="98"/>
    </row>
    <row r="87" customFormat="false" ht="14.25" hidden="false" customHeight="false" outlineLevel="0" collapsed="false">
      <c r="Q87" s="98"/>
    </row>
    <row r="88" customFormat="false" ht="14.25" hidden="false" customHeight="false" outlineLevel="0" collapsed="false">
      <c r="Q88" s="98"/>
    </row>
    <row r="89" customFormat="false" ht="14.25" hidden="false" customHeight="false" outlineLevel="0" collapsed="false">
      <c r="Q89" s="98"/>
    </row>
    <row r="90" customFormat="false" ht="14.25" hidden="false" customHeight="false" outlineLevel="0" collapsed="false">
      <c r="Q90" s="98"/>
    </row>
    <row r="91" customFormat="false" ht="14.25" hidden="false" customHeight="false" outlineLevel="0" collapsed="false">
      <c r="Q91" s="98"/>
    </row>
    <row r="92" customFormat="false" ht="14.25" hidden="false" customHeight="false" outlineLevel="0" collapsed="false">
      <c r="Q92" s="98"/>
    </row>
    <row r="93" customFormat="false" ht="14.25" hidden="false" customHeight="false" outlineLevel="0" collapsed="false">
      <c r="Q93" s="98"/>
    </row>
    <row r="94" customFormat="false" ht="14.25" hidden="false" customHeight="false" outlineLevel="0" collapsed="false">
      <c r="Q94" s="98"/>
    </row>
    <row r="95" customFormat="false" ht="14.25" hidden="false" customHeight="false" outlineLevel="0" collapsed="false">
      <c r="Q95" s="98"/>
    </row>
    <row r="96" customFormat="false" ht="14.25" hidden="false" customHeight="false" outlineLevel="0" collapsed="false">
      <c r="Q96" s="98"/>
    </row>
    <row r="97" customFormat="false" ht="14.25" hidden="false" customHeight="false" outlineLevel="0" collapsed="false">
      <c r="Q97" s="98"/>
    </row>
    <row r="98" customFormat="false" ht="14.25" hidden="false" customHeight="false" outlineLevel="0" collapsed="false">
      <c r="Q98" s="98"/>
    </row>
    <row r="99" customFormat="false" ht="14.25" hidden="false" customHeight="false" outlineLevel="0" collapsed="false">
      <c r="Q99" s="98"/>
    </row>
    <row r="100" customFormat="false" ht="14.25" hidden="false" customHeight="false" outlineLevel="0" collapsed="false">
      <c r="Q100" s="98"/>
    </row>
    <row r="101" customFormat="false" ht="14.25" hidden="false" customHeight="false" outlineLevel="0" collapsed="false">
      <c r="Q101" s="98"/>
    </row>
    <row r="102" customFormat="false" ht="14.25" hidden="false" customHeight="false" outlineLevel="0" collapsed="false">
      <c r="Q102" s="98"/>
    </row>
    <row r="103" customFormat="false" ht="14.25" hidden="false" customHeight="false" outlineLevel="0" collapsed="false">
      <c r="Q103" s="98"/>
    </row>
    <row r="104" customFormat="false" ht="14.25" hidden="false" customHeight="false" outlineLevel="0" collapsed="false">
      <c r="Q104" s="98"/>
    </row>
    <row r="105" customFormat="false" ht="14.25" hidden="false" customHeight="false" outlineLevel="0" collapsed="false">
      <c r="Q105" s="98"/>
    </row>
    <row r="106" customFormat="false" ht="14.25" hidden="false" customHeight="false" outlineLevel="0" collapsed="false">
      <c r="Q106" s="98"/>
    </row>
    <row r="107" customFormat="false" ht="14.25" hidden="false" customHeight="false" outlineLevel="0" collapsed="false">
      <c r="Q107" s="98"/>
    </row>
    <row r="108" customFormat="false" ht="14.25" hidden="false" customHeight="false" outlineLevel="0" collapsed="false">
      <c r="Q108" s="98"/>
    </row>
    <row r="109" customFormat="false" ht="14.25" hidden="false" customHeight="false" outlineLevel="0" collapsed="false">
      <c r="Q109" s="98"/>
    </row>
    <row r="110" customFormat="false" ht="14.25" hidden="false" customHeight="false" outlineLevel="0" collapsed="false">
      <c r="Q110" s="98"/>
    </row>
    <row r="111" customFormat="false" ht="14.25" hidden="false" customHeight="false" outlineLevel="0" collapsed="false">
      <c r="Q111" s="98"/>
    </row>
    <row r="112" customFormat="false" ht="14.25" hidden="false" customHeight="false" outlineLevel="0" collapsed="false">
      <c r="Q112" s="98"/>
    </row>
    <row r="113" customFormat="false" ht="14.25" hidden="false" customHeight="false" outlineLevel="0" collapsed="false">
      <c r="Q113" s="98"/>
    </row>
    <row r="114" customFormat="false" ht="14.25" hidden="false" customHeight="false" outlineLevel="0" collapsed="false">
      <c r="Q114" s="98"/>
    </row>
    <row r="115" customFormat="false" ht="14.25" hidden="false" customHeight="false" outlineLevel="0" collapsed="false">
      <c r="Q115" s="98"/>
    </row>
    <row r="116" customFormat="false" ht="14.25" hidden="false" customHeight="false" outlineLevel="0" collapsed="false">
      <c r="Q116" s="98"/>
    </row>
    <row r="117" customFormat="false" ht="14.25" hidden="false" customHeight="false" outlineLevel="0" collapsed="false">
      <c r="Q117" s="98"/>
    </row>
    <row r="118" customFormat="false" ht="14.25" hidden="false" customHeight="false" outlineLevel="0" collapsed="false">
      <c r="Q118" s="98"/>
    </row>
    <row r="119" customFormat="false" ht="14.25" hidden="false" customHeight="false" outlineLevel="0" collapsed="false">
      <c r="Q119" s="98"/>
    </row>
    <row r="120" customFormat="false" ht="14.25" hidden="false" customHeight="false" outlineLevel="0" collapsed="false">
      <c r="Q120" s="98"/>
    </row>
    <row r="121" customFormat="false" ht="14.25" hidden="false" customHeight="false" outlineLevel="0" collapsed="false">
      <c r="Q121" s="98"/>
    </row>
    <row r="122" customFormat="false" ht="14.25" hidden="false" customHeight="false" outlineLevel="0" collapsed="false">
      <c r="Q122" s="98"/>
    </row>
    <row r="123" customFormat="false" ht="14.25" hidden="false" customHeight="false" outlineLevel="0" collapsed="false">
      <c r="Q123" s="98"/>
    </row>
    <row r="124" customFormat="false" ht="14.25" hidden="false" customHeight="false" outlineLevel="0" collapsed="false">
      <c r="Q124" s="98"/>
    </row>
    <row r="125" customFormat="false" ht="14.25" hidden="false" customHeight="false" outlineLevel="0" collapsed="false">
      <c r="Q125" s="98"/>
    </row>
    <row r="126" customFormat="false" ht="14.25" hidden="false" customHeight="false" outlineLevel="0" collapsed="false">
      <c r="Q126" s="98"/>
    </row>
    <row r="127" customFormat="false" ht="14.25" hidden="false" customHeight="false" outlineLevel="0" collapsed="false">
      <c r="Q127" s="98"/>
    </row>
    <row r="128" customFormat="false" ht="14.25" hidden="false" customHeight="false" outlineLevel="0" collapsed="false">
      <c r="Q128" s="98"/>
    </row>
    <row r="129" customFormat="false" ht="14.25" hidden="false" customHeight="false" outlineLevel="0" collapsed="false">
      <c r="Q129" s="98"/>
    </row>
    <row r="130" customFormat="false" ht="14.25" hidden="false" customHeight="false" outlineLevel="0" collapsed="false">
      <c r="Q130" s="98"/>
    </row>
    <row r="131" customFormat="false" ht="14.25" hidden="false" customHeight="false" outlineLevel="0" collapsed="false">
      <c r="Q131" s="98"/>
    </row>
    <row r="132" customFormat="false" ht="14.25" hidden="false" customHeight="false" outlineLevel="0" collapsed="false">
      <c r="Q132" s="98"/>
    </row>
    <row r="133" customFormat="false" ht="14.25" hidden="false" customHeight="false" outlineLevel="0" collapsed="false">
      <c r="Q133" s="98"/>
    </row>
    <row r="134" customFormat="false" ht="14.25" hidden="false" customHeight="false" outlineLevel="0" collapsed="false">
      <c r="Q134" s="98"/>
    </row>
    <row r="135" customFormat="false" ht="14.25" hidden="false" customHeight="false" outlineLevel="0" collapsed="false">
      <c r="Q135" s="98"/>
    </row>
    <row r="136" customFormat="false" ht="14.25" hidden="false" customHeight="false" outlineLevel="0" collapsed="false">
      <c r="Q136" s="98"/>
    </row>
    <row r="137" customFormat="false" ht="14.25" hidden="false" customHeight="false" outlineLevel="0" collapsed="false">
      <c r="Q137" s="98"/>
    </row>
    <row r="138" customFormat="false" ht="14.25" hidden="false" customHeight="false" outlineLevel="0" collapsed="false">
      <c r="Q138" s="98"/>
    </row>
    <row r="139" customFormat="false" ht="14.25" hidden="false" customHeight="false" outlineLevel="0" collapsed="false">
      <c r="Q139" s="98"/>
    </row>
    <row r="140" customFormat="false" ht="14.25" hidden="false" customHeight="false" outlineLevel="0" collapsed="false">
      <c r="Q140" s="98"/>
    </row>
    <row r="141" customFormat="false" ht="14.25" hidden="false" customHeight="false" outlineLevel="0" collapsed="false">
      <c r="Q141" s="98"/>
    </row>
    <row r="142" customFormat="false" ht="14.25" hidden="false" customHeight="false" outlineLevel="0" collapsed="false">
      <c r="Q142" s="98"/>
    </row>
    <row r="143" customFormat="false" ht="14.25" hidden="false" customHeight="false" outlineLevel="0" collapsed="false">
      <c r="Q143" s="98"/>
    </row>
    <row r="144" customFormat="false" ht="14.25" hidden="false" customHeight="false" outlineLevel="0" collapsed="false">
      <c r="Q144" s="98"/>
    </row>
    <row r="145" customFormat="false" ht="14.25" hidden="false" customHeight="false" outlineLevel="0" collapsed="false">
      <c r="Q145" s="98"/>
    </row>
    <row r="146" customFormat="false" ht="14.25" hidden="false" customHeight="false" outlineLevel="0" collapsed="false">
      <c r="Q146" s="98"/>
    </row>
    <row r="147" customFormat="false" ht="14.25" hidden="false" customHeight="false" outlineLevel="0" collapsed="false">
      <c r="Q147" s="98"/>
    </row>
    <row r="148" customFormat="false" ht="14.25" hidden="false" customHeight="false" outlineLevel="0" collapsed="false">
      <c r="Q148" s="98"/>
    </row>
    <row r="149" customFormat="false" ht="14.25" hidden="false" customHeight="false" outlineLevel="0" collapsed="false">
      <c r="Q149" s="98"/>
    </row>
    <row r="150" customFormat="false" ht="14.25" hidden="false" customHeight="false" outlineLevel="0" collapsed="false">
      <c r="Q150" s="98"/>
    </row>
    <row r="151" customFormat="false" ht="14.25" hidden="false" customHeight="false" outlineLevel="0" collapsed="false">
      <c r="Q151" s="98"/>
    </row>
    <row r="152" customFormat="false" ht="14.25" hidden="false" customHeight="false" outlineLevel="0" collapsed="false">
      <c r="Q152" s="98"/>
    </row>
    <row r="153" customFormat="false" ht="14.25" hidden="false" customHeight="false" outlineLevel="0" collapsed="false">
      <c r="Q153" s="98"/>
    </row>
    <row r="154" customFormat="false" ht="14.25" hidden="false" customHeight="false" outlineLevel="0" collapsed="false">
      <c r="Q154" s="98"/>
    </row>
    <row r="155" customFormat="false" ht="14.25" hidden="false" customHeight="false" outlineLevel="0" collapsed="false">
      <c r="Q155" s="98"/>
    </row>
    <row r="156" customFormat="false" ht="14.25" hidden="false" customHeight="false" outlineLevel="0" collapsed="false">
      <c r="Q156" s="98"/>
    </row>
    <row r="157" customFormat="false" ht="14.25" hidden="false" customHeight="false" outlineLevel="0" collapsed="false">
      <c r="Q157" s="98"/>
    </row>
    <row r="158" customFormat="false" ht="14.25" hidden="false" customHeight="false" outlineLevel="0" collapsed="false">
      <c r="Q158" s="98"/>
    </row>
    <row r="159" customFormat="false" ht="14.25" hidden="false" customHeight="false" outlineLevel="0" collapsed="false">
      <c r="Q159" s="98"/>
    </row>
    <row r="160" customFormat="false" ht="14.25" hidden="false" customHeight="false" outlineLevel="0" collapsed="false">
      <c r="Q160" s="98"/>
    </row>
    <row r="161" customFormat="false" ht="14.25" hidden="false" customHeight="false" outlineLevel="0" collapsed="false">
      <c r="Q161" s="98"/>
    </row>
    <row r="162" customFormat="false" ht="14.25" hidden="false" customHeight="false" outlineLevel="0" collapsed="false">
      <c r="Q162" s="98"/>
    </row>
    <row r="163" customFormat="false" ht="14.25" hidden="false" customHeight="false" outlineLevel="0" collapsed="false">
      <c r="Q163" s="98"/>
    </row>
    <row r="164" customFormat="false" ht="14.25" hidden="false" customHeight="false" outlineLevel="0" collapsed="false">
      <c r="Q164" s="98"/>
    </row>
    <row r="165" customFormat="false" ht="14.25" hidden="false" customHeight="false" outlineLevel="0" collapsed="false">
      <c r="Q165" s="98"/>
    </row>
    <row r="166" customFormat="false" ht="14.25" hidden="false" customHeight="false" outlineLevel="0" collapsed="false">
      <c r="Q166" s="98"/>
    </row>
    <row r="167" customFormat="false" ht="14.25" hidden="false" customHeight="false" outlineLevel="0" collapsed="false">
      <c r="Q167" s="98"/>
    </row>
    <row r="168" customFormat="false" ht="14.25" hidden="false" customHeight="false" outlineLevel="0" collapsed="false">
      <c r="Q168" s="98"/>
    </row>
    <row r="169" customFormat="false" ht="14.25" hidden="false" customHeight="false" outlineLevel="0" collapsed="false">
      <c r="Q169" s="98"/>
    </row>
    <row r="170" customFormat="false" ht="14.25" hidden="false" customHeight="false" outlineLevel="0" collapsed="false">
      <c r="Q170" s="98"/>
    </row>
    <row r="171" customFormat="false" ht="14.25" hidden="false" customHeight="false" outlineLevel="0" collapsed="false">
      <c r="Q171" s="98"/>
    </row>
    <row r="172" customFormat="false" ht="14.25" hidden="false" customHeight="false" outlineLevel="0" collapsed="false">
      <c r="Q172" s="98"/>
    </row>
    <row r="173" customFormat="false" ht="14.25" hidden="false" customHeight="false" outlineLevel="0" collapsed="false">
      <c r="Q173" s="98"/>
    </row>
    <row r="174" customFormat="false" ht="14.25" hidden="false" customHeight="false" outlineLevel="0" collapsed="false">
      <c r="Q174" s="98"/>
    </row>
    <row r="175" customFormat="false" ht="14.25" hidden="false" customHeight="false" outlineLevel="0" collapsed="false">
      <c r="Q175" s="98"/>
    </row>
    <row r="176" customFormat="false" ht="14.25" hidden="false" customHeight="false" outlineLevel="0" collapsed="false">
      <c r="Q176" s="98"/>
    </row>
    <row r="177" customFormat="false" ht="14.25" hidden="false" customHeight="false" outlineLevel="0" collapsed="false">
      <c r="Q177" s="98"/>
    </row>
    <row r="178" customFormat="false" ht="14.25" hidden="false" customHeight="false" outlineLevel="0" collapsed="false">
      <c r="Q178" s="98"/>
    </row>
    <row r="179" customFormat="false" ht="14.25" hidden="false" customHeight="false" outlineLevel="0" collapsed="false">
      <c r="Q179" s="98"/>
    </row>
    <row r="180" customFormat="false" ht="14.25" hidden="false" customHeight="false" outlineLevel="0" collapsed="false">
      <c r="Q180" s="98"/>
    </row>
    <row r="181" customFormat="false" ht="14.25" hidden="false" customHeight="false" outlineLevel="0" collapsed="false">
      <c r="Q181" s="98"/>
    </row>
    <row r="182" customFormat="false" ht="14.25" hidden="false" customHeight="false" outlineLevel="0" collapsed="false">
      <c r="Q182" s="98"/>
    </row>
    <row r="183" customFormat="false" ht="14.25" hidden="false" customHeight="false" outlineLevel="0" collapsed="false">
      <c r="Q183" s="98"/>
    </row>
    <row r="184" customFormat="false" ht="14.25" hidden="false" customHeight="false" outlineLevel="0" collapsed="false">
      <c r="Q184" s="98"/>
    </row>
    <row r="185" customFormat="false" ht="14.25" hidden="false" customHeight="false" outlineLevel="0" collapsed="false">
      <c r="Q185" s="98"/>
    </row>
    <row r="186" customFormat="false" ht="14.25" hidden="false" customHeight="false" outlineLevel="0" collapsed="false">
      <c r="Q186" s="98"/>
    </row>
    <row r="187" customFormat="false" ht="14.25" hidden="false" customHeight="false" outlineLevel="0" collapsed="false">
      <c r="Q187" s="98"/>
    </row>
    <row r="188" customFormat="false" ht="14.25" hidden="false" customHeight="false" outlineLevel="0" collapsed="false">
      <c r="Q188" s="98"/>
    </row>
    <row r="189" customFormat="false" ht="14.25" hidden="false" customHeight="false" outlineLevel="0" collapsed="false">
      <c r="Q189" s="98"/>
    </row>
    <row r="190" customFormat="false" ht="14.25" hidden="false" customHeight="false" outlineLevel="0" collapsed="false">
      <c r="Q190" s="98"/>
    </row>
    <row r="191" customFormat="false" ht="14.25" hidden="false" customHeight="false" outlineLevel="0" collapsed="false">
      <c r="Q191" s="98"/>
    </row>
    <row r="192" customFormat="false" ht="14.25" hidden="false" customHeight="false" outlineLevel="0" collapsed="false">
      <c r="Q192" s="98"/>
    </row>
    <row r="193" customFormat="false" ht="14.25" hidden="false" customHeight="false" outlineLevel="0" collapsed="false">
      <c r="Q193" s="98"/>
    </row>
    <row r="194" customFormat="false" ht="14.25" hidden="false" customHeight="false" outlineLevel="0" collapsed="false">
      <c r="Q194" s="98"/>
    </row>
    <row r="195" customFormat="false" ht="14.25" hidden="false" customHeight="false" outlineLevel="0" collapsed="false">
      <c r="Q195" s="98"/>
    </row>
    <row r="196" customFormat="false" ht="14.25" hidden="false" customHeight="false" outlineLevel="0" collapsed="false">
      <c r="Q196" s="98"/>
    </row>
    <row r="197" customFormat="false" ht="14.25" hidden="false" customHeight="false" outlineLevel="0" collapsed="false">
      <c r="Q197" s="98"/>
    </row>
    <row r="198" customFormat="false" ht="14.25" hidden="false" customHeight="false" outlineLevel="0" collapsed="false">
      <c r="Q198" s="98"/>
    </row>
    <row r="199" customFormat="false" ht="14.25" hidden="false" customHeight="false" outlineLevel="0" collapsed="false">
      <c r="Q199" s="98"/>
    </row>
    <row r="200" customFormat="false" ht="14.25" hidden="false" customHeight="false" outlineLevel="0" collapsed="false">
      <c r="Q200" s="98"/>
    </row>
    <row r="201" customFormat="false" ht="14.25" hidden="false" customHeight="false" outlineLevel="0" collapsed="false">
      <c r="Q201" s="98"/>
    </row>
    <row r="202" customFormat="false" ht="14.25" hidden="false" customHeight="false" outlineLevel="0" collapsed="false">
      <c r="Q202" s="98"/>
    </row>
    <row r="203" customFormat="false" ht="14.25" hidden="false" customHeight="false" outlineLevel="0" collapsed="false">
      <c r="Q203" s="98"/>
    </row>
    <row r="204" customFormat="false" ht="14.25" hidden="false" customHeight="false" outlineLevel="0" collapsed="false">
      <c r="Q204" s="98"/>
    </row>
    <row r="205" customFormat="false" ht="14.25" hidden="false" customHeight="false" outlineLevel="0" collapsed="false">
      <c r="Q205" s="98"/>
    </row>
    <row r="206" customFormat="false" ht="14.25" hidden="false" customHeight="false" outlineLevel="0" collapsed="false">
      <c r="Q206" s="98"/>
    </row>
    <row r="207" customFormat="false" ht="14.25" hidden="false" customHeight="false" outlineLevel="0" collapsed="false">
      <c r="Q207" s="98"/>
    </row>
    <row r="208" customFormat="false" ht="14.25" hidden="false" customHeight="false" outlineLevel="0" collapsed="false">
      <c r="Q208" s="98"/>
    </row>
    <row r="209" customFormat="false" ht="14.25" hidden="false" customHeight="false" outlineLevel="0" collapsed="false">
      <c r="Q209" s="98"/>
    </row>
    <row r="210" customFormat="false" ht="14.25" hidden="false" customHeight="false" outlineLevel="0" collapsed="false">
      <c r="Q210" s="98"/>
    </row>
    <row r="211" customFormat="false" ht="14.25" hidden="false" customHeight="false" outlineLevel="0" collapsed="false">
      <c r="Q211" s="98"/>
    </row>
    <row r="212" customFormat="false" ht="14.25" hidden="false" customHeight="false" outlineLevel="0" collapsed="false">
      <c r="Q212" s="98"/>
    </row>
    <row r="213" customFormat="false" ht="14.25" hidden="false" customHeight="false" outlineLevel="0" collapsed="false">
      <c r="Q213" s="98"/>
    </row>
    <row r="214" customFormat="false" ht="14.25" hidden="false" customHeight="false" outlineLevel="0" collapsed="false">
      <c r="Q214" s="98"/>
    </row>
    <row r="215" customFormat="false" ht="14.25" hidden="false" customHeight="false" outlineLevel="0" collapsed="false">
      <c r="Q215" s="98"/>
    </row>
    <row r="216" customFormat="false" ht="14.25" hidden="false" customHeight="false" outlineLevel="0" collapsed="false">
      <c r="Q216" s="98"/>
    </row>
    <row r="217" customFormat="false" ht="14.25" hidden="false" customHeight="false" outlineLevel="0" collapsed="false">
      <c r="Q217" s="98"/>
    </row>
    <row r="218" customFormat="false" ht="14.25" hidden="false" customHeight="false" outlineLevel="0" collapsed="false">
      <c r="Q218" s="98"/>
    </row>
    <row r="219" customFormat="false" ht="14.25" hidden="false" customHeight="false" outlineLevel="0" collapsed="false">
      <c r="Q219" s="98"/>
    </row>
    <row r="220" customFormat="false" ht="14.25" hidden="false" customHeight="false" outlineLevel="0" collapsed="false">
      <c r="Q220" s="98"/>
    </row>
    <row r="221" customFormat="false" ht="14.25" hidden="false" customHeight="false" outlineLevel="0" collapsed="false">
      <c r="Q221" s="98"/>
    </row>
    <row r="222" customFormat="false" ht="14.25" hidden="false" customHeight="false" outlineLevel="0" collapsed="false">
      <c r="Q222" s="98"/>
    </row>
    <row r="223" customFormat="false" ht="14.25" hidden="false" customHeight="false" outlineLevel="0" collapsed="false">
      <c r="Q223" s="98"/>
    </row>
    <row r="224" customFormat="false" ht="14.25" hidden="false" customHeight="false" outlineLevel="0" collapsed="false">
      <c r="Q224" s="98"/>
    </row>
    <row r="225" customFormat="false" ht="14.25" hidden="false" customHeight="false" outlineLevel="0" collapsed="false">
      <c r="Q225" s="98"/>
    </row>
    <row r="226" customFormat="false" ht="14.25" hidden="false" customHeight="false" outlineLevel="0" collapsed="false">
      <c r="Q226" s="98"/>
    </row>
    <row r="227" customFormat="false" ht="14.25" hidden="false" customHeight="false" outlineLevel="0" collapsed="false">
      <c r="Q227" s="98"/>
    </row>
    <row r="228" customFormat="false" ht="14.25" hidden="false" customHeight="false" outlineLevel="0" collapsed="false">
      <c r="Q228" s="98"/>
    </row>
    <row r="229" customFormat="false" ht="14.25" hidden="false" customHeight="false" outlineLevel="0" collapsed="false">
      <c r="Q229" s="98"/>
    </row>
    <row r="230" customFormat="false" ht="14.25" hidden="false" customHeight="false" outlineLevel="0" collapsed="false">
      <c r="Q230" s="98"/>
    </row>
    <row r="231" customFormat="false" ht="14.25" hidden="false" customHeight="false" outlineLevel="0" collapsed="false">
      <c r="Q231" s="98"/>
    </row>
    <row r="232" customFormat="false" ht="14.25" hidden="false" customHeight="false" outlineLevel="0" collapsed="false">
      <c r="Q232" s="98"/>
    </row>
    <row r="233" customFormat="false" ht="14.25" hidden="false" customHeight="false" outlineLevel="0" collapsed="false">
      <c r="Q233" s="98"/>
    </row>
    <row r="234" customFormat="false" ht="14.25" hidden="false" customHeight="false" outlineLevel="0" collapsed="false">
      <c r="Q234" s="98"/>
    </row>
    <row r="235" customFormat="false" ht="14.25" hidden="false" customHeight="false" outlineLevel="0" collapsed="false">
      <c r="Q235" s="98"/>
    </row>
    <row r="236" customFormat="false" ht="14.25" hidden="false" customHeight="false" outlineLevel="0" collapsed="false">
      <c r="Q236" s="98"/>
    </row>
    <row r="237" customFormat="false" ht="14.25" hidden="false" customHeight="false" outlineLevel="0" collapsed="false">
      <c r="Q237" s="98"/>
    </row>
    <row r="238" customFormat="false" ht="14.25" hidden="false" customHeight="false" outlineLevel="0" collapsed="false">
      <c r="Q238" s="98"/>
    </row>
    <row r="239" customFormat="false" ht="14.25" hidden="false" customHeight="false" outlineLevel="0" collapsed="false">
      <c r="Q239" s="98"/>
    </row>
    <row r="240" customFormat="false" ht="14.25" hidden="false" customHeight="false" outlineLevel="0" collapsed="false">
      <c r="Q240" s="98"/>
    </row>
    <row r="241" customFormat="false" ht="14.25" hidden="false" customHeight="false" outlineLevel="0" collapsed="false">
      <c r="Q241" s="98"/>
    </row>
    <row r="242" customFormat="false" ht="14.25" hidden="false" customHeight="false" outlineLevel="0" collapsed="false">
      <c r="Q242" s="98"/>
    </row>
    <row r="243" customFormat="false" ht="14.25" hidden="false" customHeight="false" outlineLevel="0" collapsed="false">
      <c r="Q243" s="98"/>
    </row>
    <row r="244" customFormat="false" ht="14.25" hidden="false" customHeight="false" outlineLevel="0" collapsed="false">
      <c r="Q244" s="98"/>
    </row>
    <row r="245" customFormat="false" ht="14.25" hidden="false" customHeight="false" outlineLevel="0" collapsed="false">
      <c r="Q245" s="98"/>
    </row>
    <row r="246" customFormat="false" ht="14.25" hidden="false" customHeight="false" outlineLevel="0" collapsed="false">
      <c r="Q246" s="98"/>
    </row>
    <row r="247" customFormat="false" ht="14.25" hidden="false" customHeight="false" outlineLevel="0" collapsed="false">
      <c r="Q247" s="98"/>
    </row>
    <row r="248" customFormat="false" ht="14.25" hidden="false" customHeight="false" outlineLevel="0" collapsed="false">
      <c r="Q248" s="98"/>
    </row>
    <row r="249" customFormat="false" ht="14.25" hidden="false" customHeight="false" outlineLevel="0" collapsed="false">
      <c r="Q249" s="98"/>
    </row>
    <row r="250" customFormat="false" ht="14.25" hidden="false" customHeight="false" outlineLevel="0" collapsed="false">
      <c r="Q250" s="98"/>
    </row>
    <row r="251" customFormat="false" ht="14.25" hidden="false" customHeight="false" outlineLevel="0" collapsed="false">
      <c r="Q251" s="98"/>
    </row>
    <row r="252" customFormat="false" ht="14.25" hidden="false" customHeight="false" outlineLevel="0" collapsed="false">
      <c r="Q252" s="98"/>
    </row>
    <row r="253" customFormat="false" ht="14.25" hidden="false" customHeight="false" outlineLevel="0" collapsed="false">
      <c r="Q253" s="98"/>
    </row>
    <row r="254" customFormat="false" ht="14.25" hidden="false" customHeight="false" outlineLevel="0" collapsed="false">
      <c r="Q254" s="98"/>
    </row>
    <row r="255" customFormat="false" ht="14.25" hidden="false" customHeight="false" outlineLevel="0" collapsed="false">
      <c r="Q255" s="98"/>
    </row>
    <row r="256" customFormat="false" ht="14.25" hidden="false" customHeight="false" outlineLevel="0" collapsed="false">
      <c r="Q256" s="98"/>
    </row>
    <row r="257" customFormat="false" ht="14.25" hidden="false" customHeight="false" outlineLevel="0" collapsed="false">
      <c r="Q257" s="98"/>
    </row>
    <row r="258" customFormat="false" ht="14.25" hidden="false" customHeight="false" outlineLevel="0" collapsed="false">
      <c r="Q258" s="98"/>
    </row>
    <row r="259" customFormat="false" ht="14.25" hidden="false" customHeight="false" outlineLevel="0" collapsed="false">
      <c r="Q259" s="98"/>
    </row>
    <row r="260" customFormat="false" ht="14.25" hidden="false" customHeight="false" outlineLevel="0" collapsed="false">
      <c r="Q260" s="98"/>
    </row>
    <row r="261" customFormat="false" ht="14.25" hidden="false" customHeight="false" outlineLevel="0" collapsed="false">
      <c r="Q261" s="98"/>
    </row>
    <row r="262" customFormat="false" ht="14.25" hidden="false" customHeight="false" outlineLevel="0" collapsed="false">
      <c r="Q262" s="98"/>
    </row>
    <row r="263" customFormat="false" ht="14.25" hidden="false" customHeight="false" outlineLevel="0" collapsed="false">
      <c r="Q263" s="98"/>
    </row>
    <row r="264" customFormat="false" ht="14.25" hidden="false" customHeight="false" outlineLevel="0" collapsed="false">
      <c r="Q264" s="98"/>
    </row>
    <row r="265" customFormat="false" ht="14.25" hidden="false" customHeight="false" outlineLevel="0" collapsed="false">
      <c r="Q265" s="98"/>
    </row>
    <row r="266" customFormat="false" ht="14.25" hidden="false" customHeight="false" outlineLevel="0" collapsed="false">
      <c r="Q266" s="98"/>
    </row>
    <row r="267" customFormat="false" ht="14.25" hidden="false" customHeight="false" outlineLevel="0" collapsed="false">
      <c r="Q267" s="98"/>
    </row>
    <row r="268" customFormat="false" ht="14.25" hidden="false" customHeight="false" outlineLevel="0" collapsed="false">
      <c r="Q268" s="98"/>
    </row>
    <row r="269" customFormat="false" ht="14.25" hidden="false" customHeight="false" outlineLevel="0" collapsed="false">
      <c r="Q269" s="98"/>
    </row>
    <row r="270" customFormat="false" ht="14.25" hidden="false" customHeight="false" outlineLevel="0" collapsed="false">
      <c r="Q270" s="98"/>
    </row>
    <row r="271" customFormat="false" ht="14.25" hidden="false" customHeight="false" outlineLevel="0" collapsed="false">
      <c r="Q271" s="98"/>
    </row>
    <row r="272" customFormat="false" ht="14.25" hidden="false" customHeight="false" outlineLevel="0" collapsed="false">
      <c r="Q272" s="98"/>
    </row>
    <row r="273" customFormat="false" ht="14.25" hidden="false" customHeight="false" outlineLevel="0" collapsed="false">
      <c r="Q273" s="98"/>
    </row>
    <row r="274" customFormat="false" ht="14.25" hidden="false" customHeight="false" outlineLevel="0" collapsed="false">
      <c r="Q274" s="98"/>
    </row>
    <row r="275" customFormat="false" ht="14.25" hidden="false" customHeight="false" outlineLevel="0" collapsed="false">
      <c r="Q275" s="98"/>
    </row>
    <row r="276" customFormat="false" ht="14.25" hidden="false" customHeight="false" outlineLevel="0" collapsed="false">
      <c r="Q276" s="98"/>
    </row>
    <row r="277" customFormat="false" ht="14.25" hidden="false" customHeight="false" outlineLevel="0" collapsed="false">
      <c r="Q277" s="98"/>
    </row>
    <row r="278" customFormat="false" ht="14.25" hidden="false" customHeight="false" outlineLevel="0" collapsed="false">
      <c r="Q278" s="98"/>
    </row>
    <row r="279" customFormat="false" ht="14.25" hidden="false" customHeight="false" outlineLevel="0" collapsed="false">
      <c r="Q279" s="98"/>
    </row>
    <row r="280" customFormat="false" ht="14.25" hidden="false" customHeight="false" outlineLevel="0" collapsed="false">
      <c r="Q280" s="98"/>
    </row>
    <row r="281" customFormat="false" ht="14.25" hidden="false" customHeight="false" outlineLevel="0" collapsed="false">
      <c r="Q281" s="98"/>
    </row>
    <row r="282" customFormat="false" ht="14.25" hidden="false" customHeight="false" outlineLevel="0" collapsed="false">
      <c r="Q282" s="98"/>
    </row>
    <row r="283" customFormat="false" ht="14.25" hidden="false" customHeight="false" outlineLevel="0" collapsed="false">
      <c r="Q283" s="98"/>
    </row>
    <row r="284" customFormat="false" ht="14.25" hidden="false" customHeight="false" outlineLevel="0" collapsed="false">
      <c r="Q284" s="98"/>
    </row>
    <row r="285" customFormat="false" ht="14.25" hidden="false" customHeight="false" outlineLevel="0" collapsed="false">
      <c r="Q285" s="98"/>
    </row>
    <row r="286" customFormat="false" ht="14.25" hidden="false" customHeight="false" outlineLevel="0" collapsed="false">
      <c r="Q286" s="98"/>
    </row>
    <row r="287" customFormat="false" ht="14.25" hidden="false" customHeight="false" outlineLevel="0" collapsed="false">
      <c r="Q287" s="98"/>
    </row>
    <row r="288" customFormat="false" ht="14.25" hidden="false" customHeight="false" outlineLevel="0" collapsed="false">
      <c r="Q288" s="98"/>
    </row>
    <row r="289" customFormat="false" ht="14.25" hidden="false" customHeight="false" outlineLevel="0" collapsed="false">
      <c r="Q289" s="98"/>
    </row>
    <row r="290" customFormat="false" ht="14.25" hidden="false" customHeight="false" outlineLevel="0" collapsed="false">
      <c r="Q290" s="98"/>
    </row>
    <row r="291" customFormat="false" ht="14.25" hidden="false" customHeight="false" outlineLevel="0" collapsed="false">
      <c r="Q291" s="98"/>
    </row>
    <row r="292" customFormat="false" ht="14.25" hidden="false" customHeight="false" outlineLevel="0" collapsed="false">
      <c r="Q292" s="98"/>
    </row>
    <row r="293" customFormat="false" ht="14.25" hidden="false" customHeight="false" outlineLevel="0" collapsed="false">
      <c r="Q293" s="98"/>
    </row>
    <row r="294" customFormat="false" ht="14.25" hidden="false" customHeight="false" outlineLevel="0" collapsed="false">
      <c r="Q294" s="98"/>
    </row>
    <row r="295" customFormat="false" ht="14.25" hidden="false" customHeight="false" outlineLevel="0" collapsed="false">
      <c r="Q295" s="98"/>
    </row>
    <row r="296" customFormat="false" ht="14.25" hidden="false" customHeight="false" outlineLevel="0" collapsed="false">
      <c r="Q296" s="98"/>
    </row>
    <row r="297" customFormat="false" ht="14.25" hidden="false" customHeight="false" outlineLevel="0" collapsed="false">
      <c r="Q297" s="98"/>
    </row>
    <row r="298" customFormat="false" ht="14.25" hidden="false" customHeight="false" outlineLevel="0" collapsed="false">
      <c r="Q298" s="98"/>
    </row>
    <row r="299" customFormat="false" ht="14.25" hidden="false" customHeight="false" outlineLevel="0" collapsed="false">
      <c r="Q299" s="98"/>
    </row>
    <row r="300" customFormat="false" ht="14.25" hidden="false" customHeight="false" outlineLevel="0" collapsed="false">
      <c r="Q300" s="98"/>
    </row>
    <row r="301" customFormat="false" ht="14.25" hidden="false" customHeight="false" outlineLevel="0" collapsed="false">
      <c r="Q301" s="98"/>
    </row>
    <row r="302" customFormat="false" ht="14.25" hidden="false" customHeight="false" outlineLevel="0" collapsed="false">
      <c r="Q302" s="98"/>
    </row>
    <row r="303" customFormat="false" ht="14.25" hidden="false" customHeight="false" outlineLevel="0" collapsed="false">
      <c r="Q303" s="98"/>
    </row>
    <row r="304" customFormat="false" ht="14.25" hidden="false" customHeight="false" outlineLevel="0" collapsed="false">
      <c r="Q304" s="98"/>
    </row>
    <row r="305" customFormat="false" ht="14.25" hidden="false" customHeight="false" outlineLevel="0" collapsed="false">
      <c r="Q305" s="98"/>
    </row>
    <row r="306" customFormat="false" ht="14.25" hidden="false" customHeight="false" outlineLevel="0" collapsed="false">
      <c r="Q306" s="98"/>
    </row>
    <row r="307" customFormat="false" ht="14.25" hidden="false" customHeight="false" outlineLevel="0" collapsed="false">
      <c r="Q307" s="98"/>
    </row>
    <row r="308" customFormat="false" ht="14.25" hidden="false" customHeight="false" outlineLevel="0" collapsed="false">
      <c r="Q308" s="98"/>
    </row>
    <row r="309" customFormat="false" ht="14.25" hidden="false" customHeight="false" outlineLevel="0" collapsed="false">
      <c r="Q309" s="98"/>
    </row>
    <row r="310" customFormat="false" ht="14.25" hidden="false" customHeight="false" outlineLevel="0" collapsed="false">
      <c r="Q310" s="98"/>
    </row>
    <row r="311" customFormat="false" ht="14.25" hidden="false" customHeight="false" outlineLevel="0" collapsed="false">
      <c r="Q311" s="98"/>
    </row>
    <row r="312" customFormat="false" ht="14.25" hidden="false" customHeight="false" outlineLevel="0" collapsed="false">
      <c r="Q312" s="98"/>
    </row>
    <row r="313" customFormat="false" ht="14.25" hidden="false" customHeight="false" outlineLevel="0" collapsed="false">
      <c r="Q313" s="98"/>
    </row>
    <row r="314" customFormat="false" ht="14.25" hidden="false" customHeight="false" outlineLevel="0" collapsed="false">
      <c r="Q314" s="98"/>
    </row>
    <row r="315" customFormat="false" ht="14.25" hidden="false" customHeight="false" outlineLevel="0" collapsed="false">
      <c r="Q315" s="98"/>
    </row>
    <row r="316" customFormat="false" ht="14.25" hidden="false" customHeight="false" outlineLevel="0" collapsed="false">
      <c r="Q316" s="98"/>
    </row>
    <row r="317" customFormat="false" ht="14.25" hidden="false" customHeight="false" outlineLevel="0" collapsed="false">
      <c r="Q317" s="98"/>
    </row>
    <row r="318" customFormat="false" ht="14.25" hidden="false" customHeight="false" outlineLevel="0" collapsed="false">
      <c r="Q318" s="98"/>
    </row>
    <row r="319" customFormat="false" ht="14.25" hidden="false" customHeight="false" outlineLevel="0" collapsed="false">
      <c r="Q319" s="98"/>
    </row>
    <row r="320" customFormat="false" ht="14.25" hidden="false" customHeight="false" outlineLevel="0" collapsed="false">
      <c r="Q320" s="98"/>
    </row>
    <row r="321" customFormat="false" ht="14.25" hidden="false" customHeight="false" outlineLevel="0" collapsed="false">
      <c r="Q321" s="98"/>
    </row>
    <row r="322" customFormat="false" ht="14.25" hidden="false" customHeight="false" outlineLevel="0" collapsed="false">
      <c r="Q322" s="98"/>
    </row>
    <row r="323" customFormat="false" ht="14.25" hidden="false" customHeight="false" outlineLevel="0" collapsed="false">
      <c r="Q323" s="98"/>
    </row>
    <row r="324" customFormat="false" ht="14.25" hidden="false" customHeight="false" outlineLevel="0" collapsed="false">
      <c r="Q324" s="98"/>
    </row>
    <row r="325" customFormat="false" ht="14.25" hidden="false" customHeight="false" outlineLevel="0" collapsed="false">
      <c r="Q325" s="98"/>
    </row>
    <row r="326" customFormat="false" ht="14.25" hidden="false" customHeight="false" outlineLevel="0" collapsed="false">
      <c r="Q326" s="98"/>
    </row>
    <row r="327" customFormat="false" ht="14.25" hidden="false" customHeight="false" outlineLevel="0" collapsed="false">
      <c r="Q327" s="98"/>
    </row>
    <row r="328" customFormat="false" ht="14.25" hidden="false" customHeight="false" outlineLevel="0" collapsed="false">
      <c r="Q328" s="98"/>
    </row>
    <row r="329" customFormat="false" ht="14.25" hidden="false" customHeight="false" outlineLevel="0" collapsed="false">
      <c r="Q329" s="98"/>
    </row>
    <row r="330" customFormat="false" ht="14.25" hidden="false" customHeight="false" outlineLevel="0" collapsed="false">
      <c r="Q330" s="98"/>
    </row>
    <row r="331" customFormat="false" ht="14.25" hidden="false" customHeight="false" outlineLevel="0" collapsed="false">
      <c r="Q331" s="98"/>
    </row>
    <row r="332" customFormat="false" ht="14.25" hidden="false" customHeight="false" outlineLevel="0" collapsed="false">
      <c r="Q332" s="98"/>
    </row>
    <row r="333" customFormat="false" ht="14.25" hidden="false" customHeight="false" outlineLevel="0" collapsed="false">
      <c r="Q333" s="98"/>
    </row>
    <row r="334" customFormat="false" ht="14.25" hidden="false" customHeight="false" outlineLevel="0" collapsed="false">
      <c r="Q334" s="98"/>
    </row>
    <row r="335" customFormat="false" ht="14.25" hidden="false" customHeight="false" outlineLevel="0" collapsed="false">
      <c r="Q335" s="98"/>
    </row>
    <row r="336" customFormat="false" ht="14.25" hidden="false" customHeight="false" outlineLevel="0" collapsed="false">
      <c r="Q336" s="98"/>
    </row>
    <row r="337" customFormat="false" ht="14.25" hidden="false" customHeight="false" outlineLevel="0" collapsed="false">
      <c r="Q337" s="98"/>
    </row>
    <row r="338" customFormat="false" ht="14.25" hidden="false" customHeight="false" outlineLevel="0" collapsed="false">
      <c r="Q338" s="98"/>
    </row>
    <row r="339" customFormat="false" ht="14.25" hidden="false" customHeight="false" outlineLevel="0" collapsed="false">
      <c r="Q339" s="98"/>
    </row>
    <row r="340" customFormat="false" ht="14.25" hidden="false" customHeight="false" outlineLevel="0" collapsed="false">
      <c r="Q340" s="98"/>
    </row>
    <row r="341" customFormat="false" ht="14.25" hidden="false" customHeight="false" outlineLevel="0" collapsed="false">
      <c r="Q341" s="98"/>
    </row>
    <row r="342" customFormat="false" ht="14.25" hidden="false" customHeight="false" outlineLevel="0" collapsed="false">
      <c r="Q342" s="98"/>
    </row>
    <row r="343" customFormat="false" ht="14.25" hidden="false" customHeight="false" outlineLevel="0" collapsed="false">
      <c r="Q343" s="98"/>
    </row>
    <row r="344" customFormat="false" ht="14.25" hidden="false" customHeight="false" outlineLevel="0" collapsed="false">
      <c r="Q344" s="98"/>
    </row>
    <row r="345" customFormat="false" ht="14.25" hidden="false" customHeight="false" outlineLevel="0" collapsed="false">
      <c r="Q345" s="98"/>
    </row>
    <row r="346" customFormat="false" ht="14.25" hidden="false" customHeight="false" outlineLevel="0" collapsed="false">
      <c r="Q346" s="98"/>
    </row>
    <row r="347" customFormat="false" ht="14.25" hidden="false" customHeight="false" outlineLevel="0" collapsed="false">
      <c r="Q347" s="98"/>
    </row>
    <row r="348" customFormat="false" ht="14.25" hidden="false" customHeight="false" outlineLevel="0" collapsed="false">
      <c r="Q348" s="98"/>
    </row>
    <row r="349" customFormat="false" ht="14.25" hidden="false" customHeight="false" outlineLevel="0" collapsed="false">
      <c r="Q349" s="98"/>
    </row>
    <row r="350" customFormat="false" ht="14.25" hidden="false" customHeight="false" outlineLevel="0" collapsed="false">
      <c r="Q350" s="98"/>
    </row>
    <row r="351" customFormat="false" ht="14.25" hidden="false" customHeight="false" outlineLevel="0" collapsed="false">
      <c r="Q351" s="98"/>
    </row>
    <row r="352" customFormat="false" ht="14.25" hidden="false" customHeight="false" outlineLevel="0" collapsed="false">
      <c r="Q352" s="98"/>
    </row>
    <row r="353" customFormat="false" ht="14.25" hidden="false" customHeight="false" outlineLevel="0" collapsed="false">
      <c r="Q353" s="98"/>
    </row>
    <row r="354" customFormat="false" ht="14.25" hidden="false" customHeight="false" outlineLevel="0" collapsed="false">
      <c r="Q354" s="98"/>
    </row>
    <row r="355" customFormat="false" ht="14.25" hidden="false" customHeight="false" outlineLevel="0" collapsed="false">
      <c r="Q355" s="98"/>
    </row>
    <row r="356" customFormat="false" ht="14.25" hidden="false" customHeight="false" outlineLevel="0" collapsed="false">
      <c r="Q356" s="98"/>
    </row>
    <row r="357" customFormat="false" ht="14.25" hidden="false" customHeight="false" outlineLevel="0" collapsed="false">
      <c r="Q357" s="98"/>
    </row>
    <row r="358" customFormat="false" ht="14.25" hidden="false" customHeight="false" outlineLevel="0" collapsed="false">
      <c r="Q358" s="98"/>
    </row>
    <row r="359" customFormat="false" ht="14.25" hidden="false" customHeight="false" outlineLevel="0" collapsed="false">
      <c r="Q359" s="98"/>
    </row>
    <row r="360" customFormat="false" ht="14.25" hidden="false" customHeight="false" outlineLevel="0" collapsed="false">
      <c r="Q360" s="98"/>
    </row>
    <row r="361" customFormat="false" ht="14.25" hidden="false" customHeight="false" outlineLevel="0" collapsed="false">
      <c r="Q361" s="98"/>
    </row>
    <row r="362" customFormat="false" ht="14.25" hidden="false" customHeight="false" outlineLevel="0" collapsed="false">
      <c r="Q362" s="98"/>
    </row>
    <row r="363" customFormat="false" ht="14.25" hidden="false" customHeight="false" outlineLevel="0" collapsed="false">
      <c r="Q363" s="98"/>
    </row>
    <row r="364" customFormat="false" ht="14.25" hidden="false" customHeight="false" outlineLevel="0" collapsed="false">
      <c r="Q364" s="98"/>
    </row>
    <row r="365" customFormat="false" ht="14.25" hidden="false" customHeight="false" outlineLevel="0" collapsed="false">
      <c r="Q365" s="98"/>
    </row>
    <row r="366" customFormat="false" ht="14.25" hidden="false" customHeight="false" outlineLevel="0" collapsed="false">
      <c r="Q366" s="98"/>
    </row>
    <row r="367" customFormat="false" ht="14.25" hidden="false" customHeight="false" outlineLevel="0" collapsed="false">
      <c r="Q367" s="98"/>
    </row>
    <row r="368" customFormat="false" ht="14.25" hidden="false" customHeight="false" outlineLevel="0" collapsed="false">
      <c r="Q368" s="98"/>
    </row>
    <row r="369" customFormat="false" ht="14.25" hidden="false" customHeight="false" outlineLevel="0" collapsed="false">
      <c r="Q369" s="98"/>
    </row>
    <row r="370" customFormat="false" ht="14.25" hidden="false" customHeight="false" outlineLevel="0" collapsed="false">
      <c r="Q370" s="98"/>
    </row>
    <row r="371" customFormat="false" ht="14.25" hidden="false" customHeight="false" outlineLevel="0" collapsed="false">
      <c r="Q371" s="98"/>
    </row>
    <row r="372" customFormat="false" ht="14.25" hidden="false" customHeight="false" outlineLevel="0" collapsed="false">
      <c r="Q372" s="98"/>
    </row>
    <row r="373" customFormat="false" ht="14.25" hidden="false" customHeight="false" outlineLevel="0" collapsed="false">
      <c r="Q373" s="98"/>
    </row>
    <row r="374" customFormat="false" ht="14.25" hidden="false" customHeight="false" outlineLevel="0" collapsed="false">
      <c r="Q374" s="98"/>
    </row>
    <row r="375" customFormat="false" ht="14.25" hidden="false" customHeight="false" outlineLevel="0" collapsed="false">
      <c r="Q375" s="98"/>
    </row>
    <row r="376" customFormat="false" ht="14.25" hidden="false" customHeight="false" outlineLevel="0" collapsed="false">
      <c r="Q376" s="98"/>
    </row>
    <row r="377" customFormat="false" ht="14.25" hidden="false" customHeight="false" outlineLevel="0" collapsed="false">
      <c r="Q377" s="98"/>
    </row>
    <row r="378" customFormat="false" ht="14.25" hidden="false" customHeight="false" outlineLevel="0" collapsed="false">
      <c r="Q378" s="98"/>
    </row>
    <row r="379" customFormat="false" ht="14.25" hidden="false" customHeight="false" outlineLevel="0" collapsed="false">
      <c r="Q379" s="98"/>
    </row>
    <row r="380" customFormat="false" ht="14.25" hidden="false" customHeight="false" outlineLevel="0" collapsed="false">
      <c r="Q380" s="98"/>
    </row>
    <row r="381" customFormat="false" ht="14.25" hidden="false" customHeight="false" outlineLevel="0" collapsed="false">
      <c r="Q381" s="98"/>
    </row>
    <row r="382" customFormat="false" ht="14.25" hidden="false" customHeight="false" outlineLevel="0" collapsed="false">
      <c r="Q382" s="98"/>
    </row>
    <row r="383" customFormat="false" ht="14.25" hidden="false" customHeight="false" outlineLevel="0" collapsed="false">
      <c r="Q383" s="98"/>
    </row>
    <row r="384" customFormat="false" ht="14.25" hidden="false" customHeight="false" outlineLevel="0" collapsed="false">
      <c r="Q384" s="98"/>
    </row>
    <row r="385" customFormat="false" ht="14.25" hidden="false" customHeight="false" outlineLevel="0" collapsed="false">
      <c r="Q385" s="98"/>
    </row>
    <row r="386" customFormat="false" ht="14.25" hidden="false" customHeight="false" outlineLevel="0" collapsed="false">
      <c r="Q386" s="98"/>
    </row>
    <row r="387" customFormat="false" ht="14.25" hidden="false" customHeight="false" outlineLevel="0" collapsed="false">
      <c r="Q387" s="98"/>
    </row>
    <row r="388" customFormat="false" ht="14.25" hidden="false" customHeight="false" outlineLevel="0" collapsed="false">
      <c r="Q388" s="98"/>
    </row>
    <row r="389" customFormat="false" ht="14.25" hidden="false" customHeight="false" outlineLevel="0" collapsed="false">
      <c r="Q389" s="98"/>
    </row>
    <row r="390" customFormat="false" ht="14.25" hidden="false" customHeight="false" outlineLevel="0" collapsed="false">
      <c r="Q390" s="98"/>
    </row>
    <row r="391" customFormat="false" ht="14.25" hidden="false" customHeight="false" outlineLevel="0" collapsed="false">
      <c r="Q391" s="98"/>
    </row>
    <row r="392" customFormat="false" ht="14.25" hidden="false" customHeight="false" outlineLevel="0" collapsed="false">
      <c r="Q392" s="98"/>
    </row>
    <row r="393" customFormat="false" ht="14.25" hidden="false" customHeight="false" outlineLevel="0" collapsed="false">
      <c r="Q393" s="98"/>
    </row>
    <row r="394" customFormat="false" ht="14.25" hidden="false" customHeight="false" outlineLevel="0" collapsed="false">
      <c r="Q394" s="98"/>
    </row>
    <row r="395" customFormat="false" ht="14.25" hidden="false" customHeight="false" outlineLevel="0" collapsed="false">
      <c r="Q395" s="98"/>
    </row>
    <row r="396" customFormat="false" ht="14.25" hidden="false" customHeight="false" outlineLevel="0" collapsed="false">
      <c r="Q396" s="98"/>
    </row>
    <row r="397" customFormat="false" ht="14.25" hidden="false" customHeight="false" outlineLevel="0" collapsed="false">
      <c r="Q397" s="98"/>
    </row>
    <row r="398" customFormat="false" ht="14.25" hidden="false" customHeight="false" outlineLevel="0" collapsed="false">
      <c r="Q398" s="98"/>
    </row>
    <row r="399" customFormat="false" ht="14.25" hidden="false" customHeight="false" outlineLevel="0" collapsed="false">
      <c r="Q399" s="98"/>
    </row>
    <row r="400" customFormat="false" ht="14.25" hidden="false" customHeight="false" outlineLevel="0" collapsed="false">
      <c r="Q400" s="98"/>
    </row>
    <row r="401" customFormat="false" ht="14.25" hidden="false" customHeight="false" outlineLevel="0" collapsed="false">
      <c r="Q401" s="98"/>
    </row>
    <row r="402" customFormat="false" ht="14.25" hidden="false" customHeight="false" outlineLevel="0" collapsed="false">
      <c r="Q402" s="98"/>
    </row>
    <row r="403" customFormat="false" ht="14.25" hidden="false" customHeight="false" outlineLevel="0" collapsed="false">
      <c r="Q403" s="98"/>
    </row>
    <row r="404" customFormat="false" ht="14.25" hidden="false" customHeight="false" outlineLevel="0" collapsed="false">
      <c r="Q404" s="98"/>
    </row>
    <row r="405" customFormat="false" ht="14.25" hidden="false" customHeight="false" outlineLevel="0" collapsed="false">
      <c r="Q405" s="98"/>
    </row>
    <row r="406" customFormat="false" ht="14.25" hidden="false" customHeight="false" outlineLevel="0" collapsed="false">
      <c r="Q406" s="98"/>
    </row>
    <row r="407" customFormat="false" ht="14.25" hidden="false" customHeight="false" outlineLevel="0" collapsed="false">
      <c r="Q407" s="98"/>
    </row>
    <row r="408" customFormat="false" ht="14.25" hidden="false" customHeight="false" outlineLevel="0" collapsed="false">
      <c r="Q408" s="98"/>
    </row>
    <row r="409" customFormat="false" ht="14.25" hidden="false" customHeight="false" outlineLevel="0" collapsed="false">
      <c r="Q409" s="98"/>
    </row>
    <row r="410" customFormat="false" ht="14.25" hidden="false" customHeight="false" outlineLevel="0" collapsed="false">
      <c r="Q410" s="98"/>
    </row>
    <row r="411" customFormat="false" ht="14.25" hidden="false" customHeight="false" outlineLevel="0" collapsed="false">
      <c r="Q411" s="98"/>
    </row>
    <row r="412" customFormat="false" ht="14.25" hidden="false" customHeight="false" outlineLevel="0" collapsed="false">
      <c r="Q412" s="98"/>
    </row>
    <row r="413" customFormat="false" ht="14.25" hidden="false" customHeight="false" outlineLevel="0" collapsed="false">
      <c r="Q413" s="98"/>
    </row>
    <row r="414" customFormat="false" ht="14.25" hidden="false" customHeight="false" outlineLevel="0" collapsed="false">
      <c r="Q414" s="98"/>
    </row>
    <row r="415" customFormat="false" ht="14.25" hidden="false" customHeight="false" outlineLevel="0" collapsed="false">
      <c r="Q415" s="98"/>
    </row>
    <row r="416" customFormat="false" ht="14.25" hidden="false" customHeight="false" outlineLevel="0" collapsed="false">
      <c r="Q416" s="98"/>
    </row>
    <row r="417" customFormat="false" ht="14.25" hidden="false" customHeight="false" outlineLevel="0" collapsed="false">
      <c r="Q417" s="98"/>
    </row>
    <row r="418" customFormat="false" ht="14.25" hidden="false" customHeight="false" outlineLevel="0" collapsed="false">
      <c r="Q418" s="98"/>
    </row>
    <row r="419" customFormat="false" ht="14.25" hidden="false" customHeight="false" outlineLevel="0" collapsed="false">
      <c r="Q419" s="98"/>
    </row>
    <row r="420" customFormat="false" ht="14.25" hidden="false" customHeight="false" outlineLevel="0" collapsed="false">
      <c r="Q420" s="98"/>
    </row>
    <row r="421" customFormat="false" ht="14.25" hidden="false" customHeight="false" outlineLevel="0" collapsed="false">
      <c r="Q421" s="98"/>
    </row>
    <row r="422" customFormat="false" ht="14.25" hidden="false" customHeight="false" outlineLevel="0" collapsed="false">
      <c r="Q422" s="98"/>
    </row>
    <row r="423" customFormat="false" ht="14.25" hidden="false" customHeight="false" outlineLevel="0" collapsed="false">
      <c r="Q423" s="98"/>
    </row>
    <row r="424" customFormat="false" ht="14.25" hidden="false" customHeight="false" outlineLevel="0" collapsed="false">
      <c r="Q424" s="98"/>
    </row>
    <row r="425" customFormat="false" ht="14.25" hidden="false" customHeight="false" outlineLevel="0" collapsed="false">
      <c r="Q425" s="98"/>
    </row>
    <row r="426" customFormat="false" ht="14.25" hidden="false" customHeight="false" outlineLevel="0" collapsed="false">
      <c r="Q426" s="98"/>
    </row>
    <row r="427" customFormat="false" ht="14.25" hidden="false" customHeight="false" outlineLevel="0" collapsed="false">
      <c r="Q427" s="98"/>
    </row>
    <row r="428" customFormat="false" ht="14.25" hidden="false" customHeight="false" outlineLevel="0" collapsed="false">
      <c r="Q428" s="98"/>
    </row>
    <row r="429" customFormat="false" ht="14.25" hidden="false" customHeight="false" outlineLevel="0" collapsed="false">
      <c r="Q429" s="98"/>
    </row>
    <row r="430" customFormat="false" ht="14.25" hidden="false" customHeight="false" outlineLevel="0" collapsed="false">
      <c r="Q430" s="98"/>
    </row>
    <row r="431" customFormat="false" ht="14.25" hidden="false" customHeight="false" outlineLevel="0" collapsed="false">
      <c r="Q431" s="98"/>
    </row>
    <row r="432" customFormat="false" ht="14.25" hidden="false" customHeight="false" outlineLevel="0" collapsed="false">
      <c r="Q432" s="98"/>
    </row>
    <row r="433" customFormat="false" ht="14.25" hidden="false" customHeight="false" outlineLevel="0" collapsed="false">
      <c r="Q433" s="98"/>
    </row>
    <row r="434" customFormat="false" ht="14.25" hidden="false" customHeight="false" outlineLevel="0" collapsed="false">
      <c r="Q434" s="98"/>
    </row>
    <row r="435" customFormat="false" ht="14.25" hidden="false" customHeight="false" outlineLevel="0" collapsed="false">
      <c r="Q435" s="98"/>
    </row>
    <row r="436" customFormat="false" ht="14.25" hidden="false" customHeight="false" outlineLevel="0" collapsed="false">
      <c r="Q436" s="98"/>
    </row>
    <row r="437" customFormat="false" ht="14.25" hidden="false" customHeight="false" outlineLevel="0" collapsed="false">
      <c r="Q437" s="98"/>
    </row>
    <row r="438" customFormat="false" ht="14.25" hidden="false" customHeight="false" outlineLevel="0" collapsed="false">
      <c r="Q438" s="98"/>
    </row>
    <row r="439" customFormat="false" ht="14.25" hidden="false" customHeight="false" outlineLevel="0" collapsed="false">
      <c r="Q439" s="98"/>
    </row>
    <row r="440" customFormat="false" ht="14.25" hidden="false" customHeight="false" outlineLevel="0" collapsed="false">
      <c r="Q440" s="98"/>
    </row>
    <row r="441" customFormat="false" ht="14.25" hidden="false" customHeight="false" outlineLevel="0" collapsed="false">
      <c r="Q441" s="98"/>
    </row>
    <row r="442" customFormat="false" ht="14.25" hidden="false" customHeight="false" outlineLevel="0" collapsed="false">
      <c r="Q442" s="98"/>
    </row>
    <row r="443" customFormat="false" ht="14.25" hidden="false" customHeight="false" outlineLevel="0" collapsed="false">
      <c r="Q443" s="98"/>
    </row>
    <row r="444" customFormat="false" ht="14.25" hidden="false" customHeight="false" outlineLevel="0" collapsed="false">
      <c r="Q444" s="98"/>
    </row>
    <row r="445" customFormat="false" ht="14.25" hidden="false" customHeight="false" outlineLevel="0" collapsed="false">
      <c r="Q445" s="98"/>
    </row>
    <row r="446" customFormat="false" ht="14.25" hidden="false" customHeight="false" outlineLevel="0" collapsed="false">
      <c r="Q446" s="98"/>
    </row>
    <row r="447" customFormat="false" ht="14.25" hidden="false" customHeight="false" outlineLevel="0" collapsed="false">
      <c r="Q447" s="98"/>
    </row>
    <row r="448" customFormat="false" ht="14.25" hidden="false" customHeight="false" outlineLevel="0" collapsed="false">
      <c r="Q448" s="98"/>
    </row>
    <row r="449" customFormat="false" ht="14.25" hidden="false" customHeight="false" outlineLevel="0" collapsed="false">
      <c r="Q449" s="98"/>
    </row>
    <row r="450" customFormat="false" ht="14.25" hidden="false" customHeight="false" outlineLevel="0" collapsed="false">
      <c r="Q450" s="98"/>
    </row>
    <row r="451" customFormat="false" ht="14.25" hidden="false" customHeight="false" outlineLevel="0" collapsed="false">
      <c r="Q451" s="98"/>
    </row>
    <row r="452" customFormat="false" ht="14.25" hidden="false" customHeight="false" outlineLevel="0" collapsed="false">
      <c r="Q452" s="98"/>
    </row>
    <row r="453" customFormat="false" ht="14.25" hidden="false" customHeight="false" outlineLevel="0" collapsed="false">
      <c r="Q453" s="98"/>
    </row>
    <row r="454" customFormat="false" ht="14.25" hidden="false" customHeight="false" outlineLevel="0" collapsed="false">
      <c r="Q454" s="98"/>
    </row>
    <row r="455" customFormat="false" ht="14.25" hidden="false" customHeight="false" outlineLevel="0" collapsed="false">
      <c r="Q455" s="98"/>
    </row>
    <row r="456" customFormat="false" ht="14.25" hidden="false" customHeight="false" outlineLevel="0" collapsed="false">
      <c r="Q456" s="98"/>
    </row>
    <row r="457" customFormat="false" ht="14.25" hidden="false" customHeight="false" outlineLevel="0" collapsed="false">
      <c r="Q457" s="98"/>
    </row>
    <row r="458" customFormat="false" ht="14.25" hidden="false" customHeight="false" outlineLevel="0" collapsed="false">
      <c r="Q458" s="98"/>
    </row>
    <row r="459" customFormat="false" ht="14.25" hidden="false" customHeight="false" outlineLevel="0" collapsed="false">
      <c r="Q459" s="98"/>
    </row>
    <row r="460" customFormat="false" ht="14.25" hidden="false" customHeight="false" outlineLevel="0" collapsed="false">
      <c r="Q460" s="98"/>
    </row>
    <row r="461" customFormat="false" ht="14.25" hidden="false" customHeight="false" outlineLevel="0" collapsed="false">
      <c r="Q461" s="98"/>
    </row>
    <row r="462" customFormat="false" ht="14.25" hidden="false" customHeight="false" outlineLevel="0" collapsed="false">
      <c r="Q462" s="98"/>
    </row>
    <row r="463" customFormat="false" ht="14.25" hidden="false" customHeight="false" outlineLevel="0" collapsed="false">
      <c r="Q463" s="98"/>
    </row>
    <row r="464" customFormat="false" ht="14.25" hidden="false" customHeight="false" outlineLevel="0" collapsed="false">
      <c r="Q464" s="98"/>
    </row>
    <row r="465" customFormat="false" ht="14.25" hidden="false" customHeight="false" outlineLevel="0" collapsed="false">
      <c r="Q465" s="98"/>
    </row>
    <row r="466" customFormat="false" ht="14.25" hidden="false" customHeight="false" outlineLevel="0" collapsed="false">
      <c r="Q466" s="98"/>
    </row>
    <row r="467" customFormat="false" ht="14.25" hidden="false" customHeight="false" outlineLevel="0" collapsed="false">
      <c r="Q467" s="98"/>
    </row>
    <row r="468" customFormat="false" ht="14.25" hidden="false" customHeight="false" outlineLevel="0" collapsed="false">
      <c r="Q468" s="98"/>
    </row>
    <row r="469" customFormat="false" ht="14.25" hidden="false" customHeight="false" outlineLevel="0" collapsed="false">
      <c r="Q469" s="98"/>
    </row>
    <row r="470" customFormat="false" ht="14.25" hidden="false" customHeight="false" outlineLevel="0" collapsed="false">
      <c r="Q470" s="98"/>
    </row>
    <row r="471" customFormat="false" ht="14.25" hidden="false" customHeight="false" outlineLevel="0" collapsed="false">
      <c r="Q471" s="98"/>
    </row>
    <row r="472" customFormat="false" ht="14.25" hidden="false" customHeight="false" outlineLevel="0" collapsed="false">
      <c r="Q472" s="98"/>
    </row>
    <row r="473" customFormat="false" ht="14.25" hidden="false" customHeight="false" outlineLevel="0" collapsed="false">
      <c r="Q473" s="98"/>
    </row>
    <row r="474" customFormat="false" ht="14.25" hidden="false" customHeight="false" outlineLevel="0" collapsed="false">
      <c r="Q474" s="98"/>
    </row>
    <row r="475" customFormat="false" ht="14.25" hidden="false" customHeight="false" outlineLevel="0" collapsed="false">
      <c r="Q475" s="98"/>
    </row>
    <row r="476" customFormat="false" ht="14.25" hidden="false" customHeight="false" outlineLevel="0" collapsed="false">
      <c r="Q476" s="98"/>
    </row>
    <row r="477" customFormat="false" ht="14.25" hidden="false" customHeight="false" outlineLevel="0" collapsed="false">
      <c r="Q477" s="98"/>
    </row>
    <row r="478" customFormat="false" ht="14.25" hidden="false" customHeight="false" outlineLevel="0" collapsed="false">
      <c r="Q478" s="98"/>
    </row>
    <row r="479" customFormat="false" ht="14.25" hidden="false" customHeight="false" outlineLevel="0" collapsed="false">
      <c r="Q479" s="98"/>
    </row>
    <row r="480" customFormat="false" ht="14.25" hidden="false" customHeight="false" outlineLevel="0" collapsed="false">
      <c r="Q480" s="98"/>
    </row>
    <row r="481" customFormat="false" ht="14.25" hidden="false" customHeight="false" outlineLevel="0" collapsed="false">
      <c r="Q481" s="98"/>
    </row>
    <row r="482" customFormat="false" ht="14.25" hidden="false" customHeight="false" outlineLevel="0" collapsed="false">
      <c r="Q482" s="98"/>
    </row>
    <row r="483" customFormat="false" ht="14.25" hidden="false" customHeight="false" outlineLevel="0" collapsed="false">
      <c r="Q483" s="98"/>
    </row>
    <row r="484" customFormat="false" ht="14.25" hidden="false" customHeight="false" outlineLevel="0" collapsed="false">
      <c r="Q484" s="98"/>
    </row>
    <row r="485" customFormat="false" ht="14.25" hidden="false" customHeight="false" outlineLevel="0" collapsed="false">
      <c r="Q485" s="98"/>
    </row>
    <row r="486" customFormat="false" ht="14.25" hidden="false" customHeight="false" outlineLevel="0" collapsed="false">
      <c r="Q486" s="98"/>
    </row>
    <row r="487" customFormat="false" ht="14.25" hidden="false" customHeight="false" outlineLevel="0" collapsed="false">
      <c r="Q487" s="98"/>
    </row>
    <row r="488" customFormat="false" ht="14.25" hidden="false" customHeight="false" outlineLevel="0" collapsed="false">
      <c r="Q488" s="98"/>
    </row>
    <row r="489" customFormat="false" ht="14.25" hidden="false" customHeight="false" outlineLevel="0" collapsed="false">
      <c r="Q489" s="98"/>
    </row>
    <row r="490" customFormat="false" ht="14.25" hidden="false" customHeight="false" outlineLevel="0" collapsed="false">
      <c r="Q490" s="98"/>
    </row>
    <row r="491" customFormat="false" ht="14.25" hidden="false" customHeight="false" outlineLevel="0" collapsed="false">
      <c r="Q491" s="98"/>
    </row>
    <row r="492" customFormat="false" ht="14.25" hidden="false" customHeight="false" outlineLevel="0" collapsed="false">
      <c r="Q492" s="98"/>
    </row>
    <row r="493" customFormat="false" ht="14.25" hidden="false" customHeight="false" outlineLevel="0" collapsed="false">
      <c r="Q493" s="98"/>
    </row>
    <row r="494" customFormat="false" ht="14.25" hidden="false" customHeight="false" outlineLevel="0" collapsed="false">
      <c r="Q494" s="98"/>
    </row>
    <row r="495" customFormat="false" ht="14.25" hidden="false" customHeight="false" outlineLevel="0" collapsed="false">
      <c r="Q495" s="98"/>
    </row>
    <row r="496" customFormat="false" ht="14.25" hidden="false" customHeight="false" outlineLevel="0" collapsed="false">
      <c r="Q496" s="98"/>
    </row>
    <row r="497" customFormat="false" ht="14.25" hidden="false" customHeight="false" outlineLevel="0" collapsed="false">
      <c r="Q497" s="98"/>
    </row>
    <row r="498" customFormat="false" ht="14.25" hidden="false" customHeight="false" outlineLevel="0" collapsed="false">
      <c r="Q498" s="98"/>
    </row>
    <row r="499" customFormat="false" ht="14.25" hidden="false" customHeight="false" outlineLevel="0" collapsed="false">
      <c r="Q499" s="98"/>
    </row>
    <row r="500" customFormat="false" ht="14.25" hidden="false" customHeight="false" outlineLevel="0" collapsed="false">
      <c r="Q500" s="98"/>
    </row>
    <row r="501" customFormat="false" ht="14.25" hidden="false" customHeight="false" outlineLevel="0" collapsed="false">
      <c r="Q501" s="98"/>
    </row>
    <row r="502" customFormat="false" ht="14.25" hidden="false" customHeight="false" outlineLevel="0" collapsed="false">
      <c r="Q502" s="98"/>
    </row>
    <row r="503" customFormat="false" ht="14.25" hidden="false" customHeight="false" outlineLevel="0" collapsed="false">
      <c r="Q503" s="98"/>
    </row>
    <row r="504" customFormat="false" ht="14.25" hidden="false" customHeight="false" outlineLevel="0" collapsed="false">
      <c r="Q504" s="98"/>
    </row>
    <row r="505" customFormat="false" ht="14.25" hidden="false" customHeight="false" outlineLevel="0" collapsed="false">
      <c r="Q505" s="98"/>
    </row>
    <row r="506" customFormat="false" ht="14.25" hidden="false" customHeight="false" outlineLevel="0" collapsed="false">
      <c r="Q506" s="98"/>
    </row>
    <row r="507" customFormat="false" ht="14.25" hidden="false" customHeight="false" outlineLevel="0" collapsed="false">
      <c r="Q507" s="98"/>
    </row>
    <row r="508" customFormat="false" ht="14.25" hidden="false" customHeight="false" outlineLevel="0" collapsed="false">
      <c r="Q508" s="98"/>
    </row>
    <row r="509" customFormat="false" ht="14.25" hidden="false" customHeight="false" outlineLevel="0" collapsed="false">
      <c r="Q509" s="98"/>
    </row>
    <row r="510" customFormat="false" ht="14.25" hidden="false" customHeight="false" outlineLevel="0" collapsed="false">
      <c r="Q510" s="98"/>
    </row>
    <row r="511" customFormat="false" ht="14.25" hidden="false" customHeight="false" outlineLevel="0" collapsed="false">
      <c r="Q511" s="98"/>
    </row>
    <row r="512" customFormat="false" ht="14.25" hidden="false" customHeight="false" outlineLevel="0" collapsed="false">
      <c r="Q512" s="98"/>
    </row>
    <row r="513" customFormat="false" ht="14.25" hidden="false" customHeight="false" outlineLevel="0" collapsed="false">
      <c r="Q513" s="98"/>
    </row>
    <row r="514" customFormat="false" ht="14.25" hidden="false" customHeight="false" outlineLevel="0" collapsed="false">
      <c r="Q514" s="98"/>
    </row>
    <row r="515" customFormat="false" ht="14.25" hidden="false" customHeight="false" outlineLevel="0" collapsed="false">
      <c r="Q515" s="98"/>
    </row>
    <row r="516" customFormat="false" ht="14.25" hidden="false" customHeight="false" outlineLevel="0" collapsed="false">
      <c r="Q516" s="98"/>
    </row>
    <row r="517" customFormat="false" ht="14.25" hidden="false" customHeight="false" outlineLevel="0" collapsed="false">
      <c r="Q517" s="98"/>
    </row>
    <row r="518" customFormat="false" ht="14.25" hidden="false" customHeight="false" outlineLevel="0" collapsed="false">
      <c r="Q518" s="98"/>
    </row>
    <row r="519" customFormat="false" ht="14.25" hidden="false" customHeight="false" outlineLevel="0" collapsed="false">
      <c r="Q519" s="98"/>
    </row>
    <row r="520" customFormat="false" ht="14.25" hidden="false" customHeight="false" outlineLevel="0" collapsed="false">
      <c r="Q520" s="98"/>
    </row>
    <row r="521" customFormat="false" ht="14.25" hidden="false" customHeight="false" outlineLevel="0" collapsed="false">
      <c r="Q521" s="98"/>
    </row>
    <row r="522" customFormat="false" ht="14.25" hidden="false" customHeight="false" outlineLevel="0" collapsed="false">
      <c r="Q522" s="98"/>
    </row>
    <row r="523" customFormat="false" ht="14.25" hidden="false" customHeight="false" outlineLevel="0" collapsed="false">
      <c r="Q523" s="98"/>
    </row>
    <row r="524" customFormat="false" ht="14.25" hidden="false" customHeight="false" outlineLevel="0" collapsed="false">
      <c r="Q524" s="98"/>
    </row>
    <row r="525" customFormat="false" ht="14.25" hidden="false" customHeight="false" outlineLevel="0" collapsed="false">
      <c r="Q525" s="98"/>
    </row>
    <row r="526" customFormat="false" ht="14.25" hidden="false" customHeight="false" outlineLevel="0" collapsed="false">
      <c r="Q526" s="98"/>
    </row>
    <row r="527" customFormat="false" ht="14.25" hidden="false" customHeight="false" outlineLevel="0" collapsed="false">
      <c r="Q527" s="98"/>
    </row>
    <row r="528" customFormat="false" ht="14.25" hidden="false" customHeight="false" outlineLevel="0" collapsed="false">
      <c r="Q528" s="98"/>
    </row>
    <row r="529" customFormat="false" ht="14.25" hidden="false" customHeight="false" outlineLevel="0" collapsed="false">
      <c r="Q529" s="98"/>
    </row>
    <row r="530" customFormat="false" ht="14.25" hidden="false" customHeight="false" outlineLevel="0" collapsed="false">
      <c r="Q530" s="98"/>
    </row>
    <row r="531" customFormat="false" ht="14.25" hidden="false" customHeight="false" outlineLevel="0" collapsed="false">
      <c r="Q531" s="98"/>
    </row>
    <row r="532" customFormat="false" ht="14.25" hidden="false" customHeight="false" outlineLevel="0" collapsed="false">
      <c r="Q532" s="98"/>
    </row>
    <row r="533" customFormat="false" ht="14.25" hidden="false" customHeight="false" outlineLevel="0" collapsed="false">
      <c r="Q533" s="98"/>
    </row>
    <row r="534" customFormat="false" ht="14.25" hidden="false" customHeight="false" outlineLevel="0" collapsed="false">
      <c r="Q534" s="98"/>
    </row>
    <row r="535" customFormat="false" ht="14.25" hidden="false" customHeight="false" outlineLevel="0" collapsed="false">
      <c r="Q535" s="98"/>
    </row>
    <row r="536" customFormat="false" ht="14.25" hidden="false" customHeight="false" outlineLevel="0" collapsed="false">
      <c r="Q536" s="98"/>
    </row>
    <row r="537" customFormat="false" ht="14.25" hidden="false" customHeight="false" outlineLevel="0" collapsed="false">
      <c r="Q537" s="98"/>
    </row>
    <row r="538" customFormat="false" ht="14.25" hidden="false" customHeight="false" outlineLevel="0" collapsed="false">
      <c r="Q538" s="98"/>
    </row>
    <row r="539" customFormat="false" ht="14.25" hidden="false" customHeight="false" outlineLevel="0" collapsed="false">
      <c r="Q539" s="98"/>
    </row>
    <row r="540" customFormat="false" ht="14.25" hidden="false" customHeight="false" outlineLevel="0" collapsed="false">
      <c r="Q540" s="98"/>
    </row>
    <row r="541" customFormat="false" ht="14.25" hidden="false" customHeight="false" outlineLevel="0" collapsed="false">
      <c r="Q541" s="98"/>
    </row>
    <row r="542" customFormat="false" ht="14.25" hidden="false" customHeight="false" outlineLevel="0" collapsed="false">
      <c r="Q542" s="98"/>
    </row>
    <row r="543" customFormat="false" ht="14.25" hidden="false" customHeight="false" outlineLevel="0" collapsed="false">
      <c r="Q543" s="98"/>
    </row>
    <row r="544" customFormat="false" ht="14.25" hidden="false" customHeight="false" outlineLevel="0" collapsed="false">
      <c r="Q544" s="98"/>
    </row>
    <row r="545" customFormat="false" ht="14.25" hidden="false" customHeight="false" outlineLevel="0" collapsed="false">
      <c r="Q545" s="98"/>
    </row>
    <row r="546" customFormat="false" ht="14.25" hidden="false" customHeight="false" outlineLevel="0" collapsed="false">
      <c r="Q546" s="98"/>
    </row>
    <row r="547" customFormat="false" ht="14.25" hidden="false" customHeight="false" outlineLevel="0" collapsed="false">
      <c r="Q547" s="98"/>
    </row>
    <row r="548" customFormat="false" ht="14.25" hidden="false" customHeight="false" outlineLevel="0" collapsed="false">
      <c r="Q548" s="98"/>
    </row>
    <row r="549" customFormat="false" ht="14.25" hidden="false" customHeight="false" outlineLevel="0" collapsed="false">
      <c r="Q549" s="98"/>
    </row>
    <row r="550" customFormat="false" ht="14.25" hidden="false" customHeight="false" outlineLevel="0" collapsed="false">
      <c r="Q550" s="98"/>
    </row>
    <row r="551" customFormat="false" ht="14.25" hidden="false" customHeight="false" outlineLevel="0" collapsed="false">
      <c r="Q551" s="98"/>
    </row>
    <row r="552" customFormat="false" ht="14.25" hidden="false" customHeight="false" outlineLevel="0" collapsed="false">
      <c r="Q552" s="98"/>
    </row>
    <row r="553" customFormat="false" ht="14.25" hidden="false" customHeight="false" outlineLevel="0" collapsed="false">
      <c r="Q553" s="98"/>
    </row>
    <row r="554" customFormat="false" ht="14.25" hidden="false" customHeight="false" outlineLevel="0" collapsed="false">
      <c r="Q554" s="98"/>
    </row>
    <row r="555" customFormat="false" ht="14.25" hidden="false" customHeight="false" outlineLevel="0" collapsed="false">
      <c r="Q555" s="98"/>
    </row>
    <row r="556" customFormat="false" ht="14.25" hidden="false" customHeight="false" outlineLevel="0" collapsed="false">
      <c r="Q556" s="98"/>
    </row>
    <row r="557" customFormat="false" ht="14.25" hidden="false" customHeight="false" outlineLevel="0" collapsed="false">
      <c r="Q557" s="98"/>
    </row>
    <row r="558" customFormat="false" ht="14.25" hidden="false" customHeight="false" outlineLevel="0" collapsed="false">
      <c r="Q558" s="98"/>
    </row>
    <row r="559" customFormat="false" ht="14.25" hidden="false" customHeight="false" outlineLevel="0" collapsed="false">
      <c r="Q559" s="98"/>
    </row>
    <row r="560" customFormat="false" ht="14.25" hidden="false" customHeight="false" outlineLevel="0" collapsed="false">
      <c r="Q560" s="98"/>
    </row>
    <row r="561" customFormat="false" ht="14.25" hidden="false" customHeight="false" outlineLevel="0" collapsed="false">
      <c r="Q561" s="98"/>
    </row>
    <row r="562" customFormat="false" ht="14.25" hidden="false" customHeight="false" outlineLevel="0" collapsed="false">
      <c r="Q562" s="98"/>
    </row>
    <row r="563" customFormat="false" ht="14.25" hidden="false" customHeight="false" outlineLevel="0" collapsed="false">
      <c r="Q563" s="98"/>
    </row>
    <row r="564" customFormat="false" ht="14.25" hidden="false" customHeight="false" outlineLevel="0" collapsed="false">
      <c r="Q564" s="98"/>
    </row>
    <row r="565" customFormat="false" ht="14.25" hidden="false" customHeight="false" outlineLevel="0" collapsed="false">
      <c r="Q565" s="98"/>
    </row>
    <row r="566" customFormat="false" ht="14.25" hidden="false" customHeight="false" outlineLevel="0" collapsed="false">
      <c r="Q566" s="98"/>
    </row>
    <row r="567" customFormat="false" ht="14.25" hidden="false" customHeight="false" outlineLevel="0" collapsed="false">
      <c r="Q567" s="98"/>
    </row>
    <row r="568" customFormat="false" ht="14.25" hidden="false" customHeight="false" outlineLevel="0" collapsed="false">
      <c r="Q568" s="98"/>
    </row>
    <row r="569" customFormat="false" ht="14.25" hidden="false" customHeight="false" outlineLevel="0" collapsed="false">
      <c r="Q569" s="98"/>
    </row>
    <row r="570" customFormat="false" ht="14.25" hidden="false" customHeight="false" outlineLevel="0" collapsed="false">
      <c r="Q570" s="98"/>
    </row>
    <row r="571" customFormat="false" ht="14.25" hidden="false" customHeight="false" outlineLevel="0" collapsed="false">
      <c r="Q571" s="98"/>
    </row>
    <row r="572" customFormat="false" ht="14.25" hidden="false" customHeight="false" outlineLevel="0" collapsed="false">
      <c r="Q572" s="98"/>
    </row>
    <row r="573" customFormat="false" ht="14.25" hidden="false" customHeight="false" outlineLevel="0" collapsed="false">
      <c r="Q573" s="98"/>
    </row>
    <row r="574" customFormat="false" ht="14.25" hidden="false" customHeight="false" outlineLevel="0" collapsed="false">
      <c r="Q574" s="98"/>
    </row>
    <row r="575" customFormat="false" ht="14.25" hidden="false" customHeight="false" outlineLevel="0" collapsed="false">
      <c r="Q575" s="98"/>
    </row>
    <row r="576" customFormat="false" ht="14.25" hidden="false" customHeight="false" outlineLevel="0" collapsed="false">
      <c r="Q576" s="98"/>
    </row>
    <row r="577" customFormat="false" ht="14.25" hidden="false" customHeight="false" outlineLevel="0" collapsed="false">
      <c r="Q577" s="98"/>
    </row>
    <row r="578" customFormat="false" ht="14.25" hidden="false" customHeight="false" outlineLevel="0" collapsed="false">
      <c r="Q578" s="98"/>
    </row>
    <row r="579" customFormat="false" ht="14.25" hidden="false" customHeight="false" outlineLevel="0" collapsed="false">
      <c r="Q579" s="98"/>
    </row>
    <row r="580" customFormat="false" ht="14.25" hidden="false" customHeight="false" outlineLevel="0" collapsed="false">
      <c r="Q580" s="98"/>
    </row>
    <row r="581" customFormat="false" ht="14.25" hidden="false" customHeight="false" outlineLevel="0" collapsed="false">
      <c r="Q581" s="98"/>
    </row>
    <row r="582" customFormat="false" ht="14.25" hidden="false" customHeight="false" outlineLevel="0" collapsed="false">
      <c r="Q582" s="98"/>
    </row>
    <row r="583" customFormat="false" ht="14.25" hidden="false" customHeight="false" outlineLevel="0" collapsed="false">
      <c r="Q583" s="98"/>
    </row>
    <row r="584" customFormat="false" ht="14.25" hidden="false" customHeight="false" outlineLevel="0" collapsed="false">
      <c r="Q584" s="98"/>
    </row>
    <row r="585" customFormat="false" ht="14.25" hidden="false" customHeight="false" outlineLevel="0" collapsed="false">
      <c r="Q585" s="98"/>
    </row>
    <row r="586" customFormat="false" ht="14.25" hidden="false" customHeight="false" outlineLevel="0" collapsed="false">
      <c r="Q586" s="98"/>
    </row>
    <row r="587" customFormat="false" ht="14.25" hidden="false" customHeight="false" outlineLevel="0" collapsed="false">
      <c r="Q587" s="98"/>
    </row>
    <row r="588" customFormat="false" ht="14.25" hidden="false" customHeight="false" outlineLevel="0" collapsed="false">
      <c r="Q588" s="98"/>
    </row>
    <row r="589" customFormat="false" ht="14.25" hidden="false" customHeight="false" outlineLevel="0" collapsed="false">
      <c r="Q589" s="98"/>
    </row>
    <row r="590" customFormat="false" ht="14.25" hidden="false" customHeight="false" outlineLevel="0" collapsed="false">
      <c r="Q590" s="98"/>
    </row>
    <row r="591" customFormat="false" ht="14.25" hidden="false" customHeight="false" outlineLevel="0" collapsed="false">
      <c r="Q591" s="98"/>
    </row>
    <row r="592" customFormat="false" ht="14.25" hidden="false" customHeight="false" outlineLevel="0" collapsed="false">
      <c r="Q592" s="98"/>
    </row>
    <row r="593" customFormat="false" ht="14.25" hidden="false" customHeight="false" outlineLevel="0" collapsed="false">
      <c r="Q593" s="98"/>
    </row>
    <row r="594" customFormat="false" ht="14.25" hidden="false" customHeight="false" outlineLevel="0" collapsed="false">
      <c r="Q594" s="98"/>
    </row>
    <row r="595" customFormat="false" ht="14.25" hidden="false" customHeight="false" outlineLevel="0" collapsed="false">
      <c r="Q595" s="98"/>
    </row>
    <row r="596" customFormat="false" ht="14.25" hidden="false" customHeight="false" outlineLevel="0" collapsed="false">
      <c r="Q596" s="98"/>
    </row>
    <row r="597" customFormat="false" ht="14.25" hidden="false" customHeight="false" outlineLevel="0" collapsed="false">
      <c r="Q597" s="98"/>
    </row>
    <row r="598" customFormat="false" ht="14.25" hidden="false" customHeight="false" outlineLevel="0" collapsed="false">
      <c r="Q598" s="98"/>
    </row>
    <row r="599" customFormat="false" ht="14.25" hidden="false" customHeight="false" outlineLevel="0" collapsed="false">
      <c r="Q599" s="98"/>
    </row>
    <row r="600" customFormat="false" ht="14.25" hidden="false" customHeight="false" outlineLevel="0" collapsed="false">
      <c r="Q600" s="98"/>
    </row>
    <row r="601" customFormat="false" ht="14.25" hidden="false" customHeight="false" outlineLevel="0" collapsed="false">
      <c r="Q601" s="98"/>
    </row>
    <row r="602" customFormat="false" ht="14.25" hidden="false" customHeight="false" outlineLevel="0" collapsed="false">
      <c r="Q602" s="98"/>
    </row>
    <row r="603" customFormat="false" ht="14.25" hidden="false" customHeight="false" outlineLevel="0" collapsed="false">
      <c r="Q603" s="98"/>
    </row>
    <row r="604" customFormat="false" ht="14.25" hidden="false" customHeight="false" outlineLevel="0" collapsed="false">
      <c r="Q604" s="98"/>
    </row>
    <row r="605" customFormat="false" ht="14.25" hidden="false" customHeight="false" outlineLevel="0" collapsed="false">
      <c r="Q605" s="98"/>
    </row>
    <row r="606" customFormat="false" ht="14.25" hidden="false" customHeight="false" outlineLevel="0" collapsed="false">
      <c r="Q606" s="98"/>
    </row>
    <row r="607" customFormat="false" ht="14.25" hidden="false" customHeight="false" outlineLevel="0" collapsed="false">
      <c r="Q607" s="98"/>
    </row>
    <row r="608" customFormat="false" ht="14.25" hidden="false" customHeight="false" outlineLevel="0" collapsed="false">
      <c r="Q608" s="98"/>
    </row>
    <row r="609" customFormat="false" ht="14.25" hidden="false" customHeight="false" outlineLevel="0" collapsed="false">
      <c r="Q609" s="98"/>
    </row>
    <row r="610" customFormat="false" ht="14.25" hidden="false" customHeight="false" outlineLevel="0" collapsed="false">
      <c r="Q610" s="98"/>
    </row>
    <row r="611" customFormat="false" ht="14.25" hidden="false" customHeight="false" outlineLevel="0" collapsed="false">
      <c r="Q611" s="98"/>
    </row>
    <row r="612" customFormat="false" ht="14.25" hidden="false" customHeight="false" outlineLevel="0" collapsed="false">
      <c r="Q612" s="98"/>
    </row>
    <row r="613" customFormat="false" ht="14.25" hidden="false" customHeight="false" outlineLevel="0" collapsed="false">
      <c r="Q613" s="98"/>
    </row>
    <row r="614" customFormat="false" ht="14.25" hidden="false" customHeight="false" outlineLevel="0" collapsed="false">
      <c r="Q614" s="98"/>
    </row>
    <row r="615" customFormat="false" ht="14.25" hidden="false" customHeight="false" outlineLevel="0" collapsed="false">
      <c r="Q615" s="98"/>
    </row>
    <row r="616" customFormat="false" ht="14.25" hidden="false" customHeight="false" outlineLevel="0" collapsed="false">
      <c r="Q616" s="98"/>
    </row>
    <row r="617" customFormat="false" ht="14.25" hidden="false" customHeight="false" outlineLevel="0" collapsed="false">
      <c r="Q617" s="98"/>
    </row>
    <row r="618" customFormat="false" ht="14.25" hidden="false" customHeight="false" outlineLevel="0" collapsed="false">
      <c r="Q618" s="98"/>
    </row>
    <row r="619" customFormat="false" ht="14.25" hidden="false" customHeight="false" outlineLevel="0" collapsed="false">
      <c r="Q619" s="98"/>
    </row>
    <row r="620" customFormat="false" ht="14.25" hidden="false" customHeight="false" outlineLevel="0" collapsed="false">
      <c r="Q620" s="98"/>
    </row>
    <row r="621" customFormat="false" ht="14.25" hidden="false" customHeight="false" outlineLevel="0" collapsed="false">
      <c r="Q621" s="98"/>
    </row>
    <row r="622" customFormat="false" ht="14.25" hidden="false" customHeight="false" outlineLevel="0" collapsed="false">
      <c r="Q622" s="98"/>
    </row>
    <row r="623" customFormat="false" ht="14.25" hidden="false" customHeight="false" outlineLevel="0" collapsed="false">
      <c r="Q623" s="98"/>
    </row>
    <row r="624" customFormat="false" ht="14.25" hidden="false" customHeight="false" outlineLevel="0" collapsed="false">
      <c r="Q624" s="98"/>
    </row>
    <row r="625" customFormat="false" ht="14.25" hidden="false" customHeight="false" outlineLevel="0" collapsed="false">
      <c r="Q625" s="98"/>
    </row>
    <row r="626" customFormat="false" ht="14.25" hidden="false" customHeight="false" outlineLevel="0" collapsed="false">
      <c r="Q626" s="98"/>
    </row>
    <row r="627" customFormat="false" ht="14.25" hidden="false" customHeight="false" outlineLevel="0" collapsed="false">
      <c r="Q627" s="98"/>
    </row>
    <row r="628" customFormat="false" ht="14.25" hidden="false" customHeight="false" outlineLevel="0" collapsed="false">
      <c r="Q628" s="98"/>
    </row>
    <row r="629" customFormat="false" ht="14.25" hidden="false" customHeight="false" outlineLevel="0" collapsed="false">
      <c r="Q629" s="98"/>
    </row>
    <row r="630" customFormat="false" ht="14.25" hidden="false" customHeight="false" outlineLevel="0" collapsed="false">
      <c r="Q630" s="98"/>
    </row>
    <row r="631" customFormat="false" ht="14.25" hidden="false" customHeight="false" outlineLevel="0" collapsed="false">
      <c r="Q631" s="98"/>
    </row>
    <row r="632" customFormat="false" ht="14.25" hidden="false" customHeight="false" outlineLevel="0" collapsed="false">
      <c r="Q632" s="98"/>
    </row>
    <row r="633" customFormat="false" ht="14.25" hidden="false" customHeight="false" outlineLevel="0" collapsed="false">
      <c r="Q633" s="98"/>
    </row>
    <row r="634" customFormat="false" ht="14.25" hidden="false" customHeight="false" outlineLevel="0" collapsed="false">
      <c r="Q634" s="98"/>
    </row>
    <row r="635" customFormat="false" ht="14.25" hidden="false" customHeight="false" outlineLevel="0" collapsed="false">
      <c r="Q635" s="98"/>
    </row>
    <row r="636" customFormat="false" ht="14.25" hidden="false" customHeight="false" outlineLevel="0" collapsed="false">
      <c r="Q636" s="98"/>
    </row>
    <row r="637" customFormat="false" ht="14.25" hidden="false" customHeight="false" outlineLevel="0" collapsed="false">
      <c r="Q637" s="98"/>
    </row>
    <row r="638" customFormat="false" ht="14.25" hidden="false" customHeight="false" outlineLevel="0" collapsed="false">
      <c r="Q638" s="98"/>
    </row>
    <row r="639" customFormat="false" ht="14.25" hidden="false" customHeight="false" outlineLevel="0" collapsed="false">
      <c r="Q639" s="98"/>
    </row>
    <row r="640" customFormat="false" ht="14.25" hidden="false" customHeight="false" outlineLevel="0" collapsed="false">
      <c r="Q640" s="98"/>
    </row>
    <row r="641" customFormat="false" ht="14.25" hidden="false" customHeight="false" outlineLevel="0" collapsed="false">
      <c r="Q641" s="98"/>
    </row>
    <row r="642" customFormat="false" ht="14.25" hidden="false" customHeight="false" outlineLevel="0" collapsed="false">
      <c r="Q642" s="98"/>
    </row>
    <row r="643" customFormat="false" ht="14.25" hidden="false" customHeight="false" outlineLevel="0" collapsed="false">
      <c r="Q643" s="98"/>
    </row>
    <row r="644" customFormat="false" ht="14.25" hidden="false" customHeight="false" outlineLevel="0" collapsed="false">
      <c r="Q644" s="98"/>
    </row>
    <row r="645" customFormat="false" ht="14.25" hidden="false" customHeight="false" outlineLevel="0" collapsed="false">
      <c r="Q645" s="98"/>
    </row>
    <row r="646" customFormat="false" ht="14.25" hidden="false" customHeight="false" outlineLevel="0" collapsed="false">
      <c r="Q646" s="98"/>
    </row>
    <row r="647" customFormat="false" ht="14.25" hidden="false" customHeight="false" outlineLevel="0" collapsed="false">
      <c r="Q647" s="98"/>
    </row>
    <row r="648" customFormat="false" ht="14.25" hidden="false" customHeight="false" outlineLevel="0" collapsed="false">
      <c r="Q648" s="98"/>
    </row>
    <row r="649" customFormat="false" ht="14.25" hidden="false" customHeight="false" outlineLevel="0" collapsed="false">
      <c r="Q649" s="98"/>
    </row>
    <row r="650" customFormat="false" ht="14.25" hidden="false" customHeight="false" outlineLevel="0" collapsed="false">
      <c r="Q650" s="98"/>
    </row>
    <row r="651" customFormat="false" ht="14.25" hidden="false" customHeight="false" outlineLevel="0" collapsed="false">
      <c r="Q651" s="98"/>
    </row>
    <row r="652" customFormat="false" ht="14.25" hidden="false" customHeight="false" outlineLevel="0" collapsed="false">
      <c r="Q652" s="98"/>
    </row>
    <row r="653" customFormat="false" ht="14.25" hidden="false" customHeight="false" outlineLevel="0" collapsed="false">
      <c r="Q653" s="98"/>
    </row>
    <row r="654" customFormat="false" ht="14.25" hidden="false" customHeight="false" outlineLevel="0" collapsed="false">
      <c r="Q654" s="98"/>
    </row>
    <row r="655" customFormat="false" ht="14.25" hidden="false" customHeight="false" outlineLevel="0" collapsed="false">
      <c r="Q655" s="98"/>
    </row>
    <row r="656" customFormat="false" ht="14.25" hidden="false" customHeight="false" outlineLevel="0" collapsed="false">
      <c r="Q656" s="98"/>
    </row>
    <row r="657" customFormat="false" ht="14.25" hidden="false" customHeight="false" outlineLevel="0" collapsed="false">
      <c r="Q657" s="98"/>
    </row>
    <row r="658" customFormat="false" ht="14.25" hidden="false" customHeight="false" outlineLevel="0" collapsed="false">
      <c r="Q658" s="98"/>
    </row>
    <row r="659" customFormat="false" ht="14.25" hidden="false" customHeight="false" outlineLevel="0" collapsed="false">
      <c r="Q659" s="98"/>
    </row>
    <row r="660" customFormat="false" ht="14.25" hidden="false" customHeight="false" outlineLevel="0" collapsed="false">
      <c r="Q660" s="98"/>
    </row>
    <row r="661" customFormat="false" ht="14.25" hidden="false" customHeight="false" outlineLevel="0" collapsed="false">
      <c r="Q661" s="98"/>
    </row>
    <row r="662" customFormat="false" ht="14.25" hidden="false" customHeight="false" outlineLevel="0" collapsed="false">
      <c r="Q662" s="98"/>
    </row>
    <row r="663" customFormat="false" ht="14.25" hidden="false" customHeight="false" outlineLevel="0" collapsed="false">
      <c r="Q663" s="98"/>
    </row>
    <row r="664" customFormat="false" ht="14.25" hidden="false" customHeight="false" outlineLevel="0" collapsed="false">
      <c r="Q664" s="98"/>
    </row>
    <row r="665" customFormat="false" ht="14.25" hidden="false" customHeight="false" outlineLevel="0" collapsed="false">
      <c r="Q665" s="98"/>
    </row>
    <row r="666" customFormat="false" ht="14.25" hidden="false" customHeight="false" outlineLevel="0" collapsed="false">
      <c r="Q666" s="98"/>
    </row>
    <row r="667" customFormat="false" ht="14.25" hidden="false" customHeight="false" outlineLevel="0" collapsed="false">
      <c r="Q667" s="98"/>
    </row>
    <row r="668" customFormat="false" ht="14.25" hidden="false" customHeight="false" outlineLevel="0" collapsed="false">
      <c r="Q668" s="98"/>
    </row>
    <row r="669" customFormat="false" ht="14.25" hidden="false" customHeight="false" outlineLevel="0" collapsed="false">
      <c r="Q669" s="98"/>
    </row>
    <row r="670" customFormat="false" ht="14.25" hidden="false" customHeight="false" outlineLevel="0" collapsed="false">
      <c r="Q670" s="98"/>
    </row>
    <row r="671" customFormat="false" ht="14.25" hidden="false" customHeight="false" outlineLevel="0" collapsed="false">
      <c r="Q671" s="98"/>
    </row>
    <row r="672" customFormat="false" ht="14.25" hidden="false" customHeight="false" outlineLevel="0" collapsed="false">
      <c r="Q672" s="98"/>
    </row>
    <row r="673" customFormat="false" ht="14.25" hidden="false" customHeight="false" outlineLevel="0" collapsed="false">
      <c r="Q673" s="98"/>
    </row>
    <row r="674" customFormat="false" ht="14.25" hidden="false" customHeight="false" outlineLevel="0" collapsed="false">
      <c r="Q674" s="98"/>
    </row>
    <row r="675" customFormat="false" ht="14.25" hidden="false" customHeight="false" outlineLevel="0" collapsed="false">
      <c r="Q675" s="98"/>
    </row>
    <row r="676" customFormat="false" ht="14.25" hidden="false" customHeight="false" outlineLevel="0" collapsed="false">
      <c r="Q676" s="98"/>
    </row>
    <row r="677" customFormat="false" ht="14.25" hidden="false" customHeight="false" outlineLevel="0" collapsed="false">
      <c r="Q677" s="98"/>
    </row>
    <row r="678" customFormat="false" ht="14.25" hidden="false" customHeight="false" outlineLevel="0" collapsed="false">
      <c r="Q678" s="98"/>
    </row>
    <row r="679" customFormat="false" ht="14.25" hidden="false" customHeight="false" outlineLevel="0" collapsed="false">
      <c r="Q679" s="98"/>
    </row>
    <row r="680" customFormat="false" ht="14.25" hidden="false" customHeight="false" outlineLevel="0" collapsed="false">
      <c r="Q680" s="98"/>
    </row>
    <row r="681" customFormat="false" ht="14.25" hidden="false" customHeight="false" outlineLevel="0" collapsed="false">
      <c r="Q681" s="98"/>
    </row>
    <row r="682" customFormat="false" ht="14.25" hidden="false" customHeight="false" outlineLevel="0" collapsed="false">
      <c r="Q682" s="98"/>
    </row>
    <row r="683" customFormat="false" ht="14.25" hidden="false" customHeight="false" outlineLevel="0" collapsed="false">
      <c r="Q683" s="98"/>
    </row>
    <row r="684" customFormat="false" ht="14.25" hidden="false" customHeight="false" outlineLevel="0" collapsed="false">
      <c r="Q684" s="98"/>
    </row>
    <row r="685" customFormat="false" ht="14.25" hidden="false" customHeight="false" outlineLevel="0" collapsed="false">
      <c r="Q685" s="98"/>
    </row>
    <row r="686" customFormat="false" ht="14.25" hidden="false" customHeight="false" outlineLevel="0" collapsed="false">
      <c r="Q686" s="98"/>
    </row>
    <row r="687" customFormat="false" ht="14.25" hidden="false" customHeight="false" outlineLevel="0" collapsed="false">
      <c r="Q687" s="98"/>
    </row>
    <row r="688" customFormat="false" ht="14.25" hidden="false" customHeight="false" outlineLevel="0" collapsed="false">
      <c r="Q688" s="98"/>
    </row>
    <row r="689" customFormat="false" ht="14.25" hidden="false" customHeight="false" outlineLevel="0" collapsed="false">
      <c r="Q689" s="98"/>
    </row>
    <row r="690" customFormat="false" ht="14.25" hidden="false" customHeight="false" outlineLevel="0" collapsed="false">
      <c r="Q690" s="98"/>
    </row>
    <row r="691" customFormat="false" ht="14.25" hidden="false" customHeight="false" outlineLevel="0" collapsed="false">
      <c r="Q691" s="98"/>
    </row>
    <row r="692" customFormat="false" ht="14.25" hidden="false" customHeight="false" outlineLevel="0" collapsed="false">
      <c r="Q692" s="98"/>
    </row>
    <row r="693" customFormat="false" ht="14.25" hidden="false" customHeight="false" outlineLevel="0" collapsed="false">
      <c r="Q693" s="98"/>
    </row>
    <row r="694" customFormat="false" ht="14.25" hidden="false" customHeight="false" outlineLevel="0" collapsed="false">
      <c r="Q694" s="98"/>
    </row>
    <row r="695" customFormat="false" ht="14.25" hidden="false" customHeight="false" outlineLevel="0" collapsed="false">
      <c r="Q695" s="98"/>
    </row>
    <row r="696" customFormat="false" ht="14.25" hidden="false" customHeight="false" outlineLevel="0" collapsed="false">
      <c r="Q696" s="98"/>
    </row>
    <row r="697" customFormat="false" ht="14.25" hidden="false" customHeight="false" outlineLevel="0" collapsed="false">
      <c r="Q697" s="98"/>
    </row>
    <row r="698" customFormat="false" ht="14.25" hidden="false" customHeight="false" outlineLevel="0" collapsed="false">
      <c r="Q698" s="98"/>
    </row>
    <row r="699" customFormat="false" ht="14.25" hidden="false" customHeight="false" outlineLevel="0" collapsed="false">
      <c r="Q699" s="98"/>
    </row>
    <row r="700" customFormat="false" ht="14.25" hidden="false" customHeight="false" outlineLevel="0" collapsed="false">
      <c r="Q700" s="98"/>
    </row>
    <row r="701" customFormat="false" ht="14.25" hidden="false" customHeight="false" outlineLevel="0" collapsed="false">
      <c r="Q701" s="98"/>
    </row>
    <row r="702" customFormat="false" ht="14.25" hidden="false" customHeight="false" outlineLevel="0" collapsed="false">
      <c r="Q702" s="98"/>
    </row>
    <row r="703" customFormat="false" ht="14.25" hidden="false" customHeight="false" outlineLevel="0" collapsed="false">
      <c r="Q703" s="98"/>
    </row>
    <row r="704" customFormat="false" ht="14.25" hidden="false" customHeight="false" outlineLevel="0" collapsed="false">
      <c r="Q704" s="98"/>
    </row>
    <row r="705" customFormat="false" ht="14.25" hidden="false" customHeight="false" outlineLevel="0" collapsed="false">
      <c r="Q705" s="98"/>
    </row>
    <row r="706" customFormat="false" ht="14.25" hidden="false" customHeight="false" outlineLevel="0" collapsed="false">
      <c r="Q706" s="98"/>
    </row>
    <row r="707" customFormat="false" ht="14.25" hidden="false" customHeight="false" outlineLevel="0" collapsed="false">
      <c r="Q707" s="98"/>
    </row>
    <row r="708" customFormat="false" ht="14.25" hidden="false" customHeight="false" outlineLevel="0" collapsed="false">
      <c r="Q708" s="98"/>
    </row>
    <row r="709" customFormat="false" ht="14.25" hidden="false" customHeight="false" outlineLevel="0" collapsed="false">
      <c r="Q709" s="98"/>
    </row>
    <row r="710" customFormat="false" ht="14.25" hidden="false" customHeight="false" outlineLevel="0" collapsed="false">
      <c r="Q710" s="98"/>
    </row>
    <row r="711" customFormat="false" ht="14.25" hidden="false" customHeight="false" outlineLevel="0" collapsed="false">
      <c r="Q711" s="98"/>
    </row>
    <row r="712" customFormat="false" ht="14.25" hidden="false" customHeight="false" outlineLevel="0" collapsed="false">
      <c r="Q712" s="98"/>
    </row>
    <row r="713" customFormat="false" ht="14.25" hidden="false" customHeight="false" outlineLevel="0" collapsed="false">
      <c r="Q713" s="98"/>
    </row>
    <row r="714" customFormat="false" ht="14.25" hidden="false" customHeight="false" outlineLevel="0" collapsed="false">
      <c r="Q714" s="98"/>
    </row>
    <row r="715" customFormat="false" ht="14.25" hidden="false" customHeight="false" outlineLevel="0" collapsed="false">
      <c r="Q715" s="98"/>
    </row>
    <row r="716" customFormat="false" ht="14.25" hidden="false" customHeight="false" outlineLevel="0" collapsed="false">
      <c r="Q716" s="98"/>
    </row>
    <row r="717" customFormat="false" ht="14.25" hidden="false" customHeight="false" outlineLevel="0" collapsed="false">
      <c r="Q717" s="98"/>
    </row>
    <row r="718" customFormat="false" ht="14.25" hidden="false" customHeight="false" outlineLevel="0" collapsed="false">
      <c r="Q718" s="98"/>
    </row>
    <row r="719" customFormat="false" ht="14.25" hidden="false" customHeight="false" outlineLevel="0" collapsed="false">
      <c r="Q719" s="98"/>
    </row>
    <row r="720" customFormat="false" ht="14.25" hidden="false" customHeight="false" outlineLevel="0" collapsed="false">
      <c r="Q720" s="98"/>
    </row>
    <row r="721" customFormat="false" ht="14.25" hidden="false" customHeight="false" outlineLevel="0" collapsed="false">
      <c r="Q721" s="98"/>
    </row>
    <row r="722" customFormat="false" ht="14.25" hidden="false" customHeight="false" outlineLevel="0" collapsed="false">
      <c r="Q722" s="98"/>
    </row>
    <row r="723" customFormat="false" ht="14.25" hidden="false" customHeight="false" outlineLevel="0" collapsed="false">
      <c r="Q723" s="98"/>
    </row>
    <row r="724" customFormat="false" ht="14.25" hidden="false" customHeight="false" outlineLevel="0" collapsed="false">
      <c r="Q724" s="98"/>
    </row>
    <row r="725" customFormat="false" ht="14.25" hidden="false" customHeight="false" outlineLevel="0" collapsed="false">
      <c r="Q725" s="98"/>
    </row>
    <row r="726" customFormat="false" ht="14.25" hidden="false" customHeight="false" outlineLevel="0" collapsed="false">
      <c r="Q726" s="98"/>
    </row>
    <row r="727" customFormat="false" ht="14.25" hidden="false" customHeight="false" outlineLevel="0" collapsed="false">
      <c r="Q727" s="98"/>
    </row>
    <row r="728" customFormat="false" ht="14.25" hidden="false" customHeight="false" outlineLevel="0" collapsed="false">
      <c r="Q728" s="98"/>
    </row>
    <row r="729" customFormat="false" ht="14.25" hidden="false" customHeight="false" outlineLevel="0" collapsed="false">
      <c r="Q729" s="98"/>
    </row>
    <row r="730" customFormat="false" ht="14.25" hidden="false" customHeight="false" outlineLevel="0" collapsed="false">
      <c r="Q730" s="98"/>
    </row>
    <row r="731" customFormat="false" ht="14.25" hidden="false" customHeight="false" outlineLevel="0" collapsed="false">
      <c r="Q731" s="98"/>
    </row>
    <row r="732" customFormat="false" ht="14.25" hidden="false" customHeight="false" outlineLevel="0" collapsed="false">
      <c r="Q732" s="98"/>
    </row>
    <row r="733" customFormat="false" ht="14.25" hidden="false" customHeight="false" outlineLevel="0" collapsed="false">
      <c r="Q733" s="98"/>
    </row>
    <row r="734" customFormat="false" ht="14.25" hidden="false" customHeight="false" outlineLevel="0" collapsed="false">
      <c r="Q734" s="98"/>
    </row>
    <row r="735" customFormat="false" ht="14.25" hidden="false" customHeight="false" outlineLevel="0" collapsed="false">
      <c r="Q735" s="98"/>
    </row>
    <row r="736" customFormat="false" ht="14.25" hidden="false" customHeight="false" outlineLevel="0" collapsed="false">
      <c r="Q736" s="98"/>
    </row>
    <row r="737" customFormat="false" ht="14.25" hidden="false" customHeight="false" outlineLevel="0" collapsed="false">
      <c r="Q737" s="98"/>
    </row>
    <row r="738" customFormat="false" ht="14.25" hidden="false" customHeight="false" outlineLevel="0" collapsed="false">
      <c r="Q738" s="98"/>
    </row>
    <row r="739" customFormat="false" ht="14.25" hidden="false" customHeight="false" outlineLevel="0" collapsed="false">
      <c r="Q739" s="98"/>
    </row>
    <row r="740" customFormat="false" ht="14.25" hidden="false" customHeight="false" outlineLevel="0" collapsed="false">
      <c r="Q740" s="98"/>
    </row>
    <row r="741" customFormat="false" ht="14.25" hidden="false" customHeight="false" outlineLevel="0" collapsed="false">
      <c r="Q741" s="98"/>
    </row>
    <row r="742" customFormat="false" ht="14.25" hidden="false" customHeight="false" outlineLevel="0" collapsed="false">
      <c r="Q742" s="98"/>
    </row>
    <row r="743" customFormat="false" ht="14.25" hidden="false" customHeight="false" outlineLevel="0" collapsed="false">
      <c r="Q743" s="98"/>
    </row>
    <row r="744" customFormat="false" ht="14.25" hidden="false" customHeight="false" outlineLevel="0" collapsed="false">
      <c r="Q744" s="98"/>
    </row>
    <row r="745" customFormat="false" ht="14.25" hidden="false" customHeight="false" outlineLevel="0" collapsed="false">
      <c r="Q745" s="98"/>
    </row>
    <row r="746" customFormat="false" ht="14.25" hidden="false" customHeight="false" outlineLevel="0" collapsed="false">
      <c r="Q746" s="98"/>
    </row>
    <row r="747" customFormat="false" ht="14.25" hidden="false" customHeight="false" outlineLevel="0" collapsed="false">
      <c r="Q747" s="98"/>
    </row>
    <row r="748" customFormat="false" ht="14.25" hidden="false" customHeight="false" outlineLevel="0" collapsed="false">
      <c r="Q748" s="98"/>
    </row>
    <row r="749" customFormat="false" ht="14.25" hidden="false" customHeight="false" outlineLevel="0" collapsed="false">
      <c r="Q749" s="98"/>
    </row>
    <row r="750" customFormat="false" ht="14.25" hidden="false" customHeight="false" outlineLevel="0" collapsed="false">
      <c r="Q750" s="98"/>
    </row>
    <row r="751" customFormat="false" ht="14.25" hidden="false" customHeight="false" outlineLevel="0" collapsed="false">
      <c r="Q751" s="98"/>
    </row>
    <row r="752" customFormat="false" ht="14.25" hidden="false" customHeight="false" outlineLevel="0" collapsed="false">
      <c r="Q752" s="98"/>
    </row>
    <row r="753" customFormat="false" ht="14.25" hidden="false" customHeight="false" outlineLevel="0" collapsed="false">
      <c r="Q753" s="98"/>
    </row>
    <row r="754" customFormat="false" ht="14.25" hidden="false" customHeight="false" outlineLevel="0" collapsed="false">
      <c r="Q754" s="98"/>
    </row>
    <row r="755" customFormat="false" ht="14.25" hidden="false" customHeight="false" outlineLevel="0" collapsed="false">
      <c r="Q755" s="98"/>
    </row>
    <row r="756" customFormat="false" ht="14.25" hidden="false" customHeight="false" outlineLevel="0" collapsed="false">
      <c r="Q756" s="98"/>
    </row>
    <row r="757" customFormat="false" ht="14.25" hidden="false" customHeight="false" outlineLevel="0" collapsed="false">
      <c r="Q757" s="98"/>
    </row>
    <row r="758" customFormat="false" ht="14.25" hidden="false" customHeight="false" outlineLevel="0" collapsed="false">
      <c r="Q758" s="98"/>
    </row>
    <row r="759" customFormat="false" ht="14.25" hidden="false" customHeight="false" outlineLevel="0" collapsed="false">
      <c r="Q759" s="98"/>
    </row>
    <row r="760" customFormat="false" ht="14.25" hidden="false" customHeight="false" outlineLevel="0" collapsed="false">
      <c r="Q760" s="98"/>
    </row>
    <row r="761" customFormat="false" ht="14.25" hidden="false" customHeight="false" outlineLevel="0" collapsed="false">
      <c r="Q761" s="98"/>
    </row>
    <row r="762" customFormat="false" ht="14.25" hidden="false" customHeight="false" outlineLevel="0" collapsed="false">
      <c r="Q762" s="98"/>
    </row>
    <row r="763" customFormat="false" ht="14.25" hidden="false" customHeight="false" outlineLevel="0" collapsed="false">
      <c r="Q763" s="98"/>
    </row>
    <row r="764" customFormat="false" ht="14.25" hidden="false" customHeight="false" outlineLevel="0" collapsed="false">
      <c r="Q764" s="98"/>
    </row>
    <row r="765" customFormat="false" ht="14.25" hidden="false" customHeight="false" outlineLevel="0" collapsed="false">
      <c r="Q765" s="98"/>
    </row>
    <row r="766" customFormat="false" ht="14.25" hidden="false" customHeight="false" outlineLevel="0" collapsed="false">
      <c r="Q766" s="98"/>
    </row>
    <row r="767" customFormat="false" ht="14.25" hidden="false" customHeight="false" outlineLevel="0" collapsed="false">
      <c r="Q767" s="98"/>
    </row>
    <row r="768" customFormat="false" ht="14.25" hidden="false" customHeight="false" outlineLevel="0" collapsed="false">
      <c r="Q768" s="98"/>
    </row>
    <row r="769" customFormat="false" ht="14.25" hidden="false" customHeight="false" outlineLevel="0" collapsed="false">
      <c r="Q769" s="98"/>
    </row>
    <row r="770" customFormat="false" ht="14.25" hidden="false" customHeight="false" outlineLevel="0" collapsed="false">
      <c r="Q770" s="98"/>
    </row>
    <row r="771" customFormat="false" ht="14.25" hidden="false" customHeight="false" outlineLevel="0" collapsed="false">
      <c r="Q771" s="98"/>
    </row>
    <row r="772" customFormat="false" ht="14.25" hidden="false" customHeight="false" outlineLevel="0" collapsed="false">
      <c r="Q772" s="98"/>
    </row>
    <row r="773" customFormat="false" ht="14.25" hidden="false" customHeight="false" outlineLevel="0" collapsed="false">
      <c r="Q773" s="98"/>
    </row>
    <row r="774" customFormat="false" ht="14.25" hidden="false" customHeight="false" outlineLevel="0" collapsed="false">
      <c r="Q774" s="98"/>
    </row>
    <row r="775" customFormat="false" ht="14.25" hidden="false" customHeight="false" outlineLevel="0" collapsed="false">
      <c r="Q775" s="98"/>
    </row>
    <row r="776" customFormat="false" ht="14.25" hidden="false" customHeight="false" outlineLevel="0" collapsed="false">
      <c r="Q776" s="98"/>
    </row>
    <row r="777" customFormat="false" ht="14.25" hidden="false" customHeight="false" outlineLevel="0" collapsed="false">
      <c r="Q777" s="98"/>
    </row>
    <row r="778" customFormat="false" ht="14.25" hidden="false" customHeight="false" outlineLevel="0" collapsed="false">
      <c r="Q778" s="98"/>
    </row>
    <row r="779" customFormat="false" ht="14.25" hidden="false" customHeight="false" outlineLevel="0" collapsed="false">
      <c r="Q779" s="98"/>
    </row>
    <row r="780" customFormat="false" ht="14.25" hidden="false" customHeight="false" outlineLevel="0" collapsed="false">
      <c r="Q780" s="98"/>
    </row>
    <row r="781" customFormat="false" ht="14.25" hidden="false" customHeight="false" outlineLevel="0" collapsed="false">
      <c r="Q781" s="98"/>
    </row>
    <row r="782" customFormat="false" ht="14.25" hidden="false" customHeight="false" outlineLevel="0" collapsed="false">
      <c r="Q782" s="98"/>
    </row>
    <row r="783" customFormat="false" ht="14.25" hidden="false" customHeight="false" outlineLevel="0" collapsed="false">
      <c r="Q783" s="98"/>
    </row>
    <row r="784" customFormat="false" ht="14.25" hidden="false" customHeight="false" outlineLevel="0" collapsed="false">
      <c r="Q784" s="98"/>
    </row>
    <row r="785" customFormat="false" ht="14.25" hidden="false" customHeight="false" outlineLevel="0" collapsed="false">
      <c r="Q785" s="98"/>
    </row>
    <row r="786" customFormat="false" ht="14.25" hidden="false" customHeight="false" outlineLevel="0" collapsed="false">
      <c r="Q786" s="98"/>
    </row>
    <row r="787" customFormat="false" ht="14.25" hidden="false" customHeight="false" outlineLevel="0" collapsed="false">
      <c r="Q787" s="98"/>
    </row>
    <row r="788" customFormat="false" ht="14.25" hidden="false" customHeight="false" outlineLevel="0" collapsed="false">
      <c r="Q788" s="98"/>
    </row>
    <row r="789" customFormat="false" ht="14.25" hidden="false" customHeight="false" outlineLevel="0" collapsed="false">
      <c r="Q789" s="98"/>
    </row>
    <row r="790" customFormat="false" ht="14.25" hidden="false" customHeight="false" outlineLevel="0" collapsed="false">
      <c r="Q790" s="98"/>
    </row>
    <row r="791" customFormat="false" ht="14.25" hidden="false" customHeight="false" outlineLevel="0" collapsed="false">
      <c r="Q791" s="98"/>
    </row>
    <row r="792" customFormat="false" ht="14.25" hidden="false" customHeight="false" outlineLevel="0" collapsed="false">
      <c r="Q792" s="98"/>
    </row>
    <row r="793" customFormat="false" ht="14.25" hidden="false" customHeight="false" outlineLevel="0" collapsed="false">
      <c r="Q793" s="98"/>
    </row>
    <row r="794" customFormat="false" ht="14.25" hidden="false" customHeight="false" outlineLevel="0" collapsed="false">
      <c r="Q794" s="98"/>
    </row>
    <row r="795" customFormat="false" ht="14.25" hidden="false" customHeight="false" outlineLevel="0" collapsed="false">
      <c r="Q795" s="98"/>
    </row>
    <row r="796" customFormat="false" ht="14.25" hidden="false" customHeight="false" outlineLevel="0" collapsed="false">
      <c r="Q796" s="98"/>
    </row>
    <row r="797" customFormat="false" ht="14.25" hidden="false" customHeight="false" outlineLevel="0" collapsed="false">
      <c r="Q797" s="98"/>
    </row>
    <row r="798" customFormat="false" ht="14.25" hidden="false" customHeight="false" outlineLevel="0" collapsed="false">
      <c r="Q798" s="98"/>
    </row>
    <row r="799" customFormat="false" ht="14.25" hidden="false" customHeight="false" outlineLevel="0" collapsed="false">
      <c r="Q799" s="98"/>
    </row>
    <row r="800" customFormat="false" ht="14.25" hidden="false" customHeight="false" outlineLevel="0" collapsed="false">
      <c r="Q800" s="98"/>
    </row>
    <row r="801" customFormat="false" ht="14.25" hidden="false" customHeight="false" outlineLevel="0" collapsed="false">
      <c r="Q801" s="98"/>
    </row>
    <row r="802" customFormat="false" ht="14.25" hidden="false" customHeight="false" outlineLevel="0" collapsed="false">
      <c r="Q802" s="98"/>
    </row>
    <row r="803" customFormat="false" ht="14.25" hidden="false" customHeight="false" outlineLevel="0" collapsed="false">
      <c r="Q803" s="98"/>
    </row>
    <row r="804" customFormat="false" ht="14.25" hidden="false" customHeight="false" outlineLevel="0" collapsed="false">
      <c r="Q804" s="98"/>
    </row>
    <row r="805" customFormat="false" ht="14.25" hidden="false" customHeight="false" outlineLevel="0" collapsed="false">
      <c r="Q805" s="98"/>
    </row>
    <row r="806" customFormat="false" ht="14.25" hidden="false" customHeight="false" outlineLevel="0" collapsed="false">
      <c r="Q806" s="98"/>
    </row>
    <row r="807" customFormat="false" ht="14.25" hidden="false" customHeight="false" outlineLevel="0" collapsed="false">
      <c r="Q807" s="98"/>
    </row>
    <row r="808" customFormat="false" ht="14.25" hidden="false" customHeight="false" outlineLevel="0" collapsed="false">
      <c r="Q808" s="98"/>
    </row>
    <row r="809" customFormat="false" ht="14.25" hidden="false" customHeight="false" outlineLevel="0" collapsed="false">
      <c r="Q809" s="98"/>
    </row>
    <row r="810" customFormat="false" ht="14.25" hidden="false" customHeight="false" outlineLevel="0" collapsed="false">
      <c r="Q810" s="98"/>
    </row>
    <row r="811" customFormat="false" ht="14.25" hidden="false" customHeight="false" outlineLevel="0" collapsed="false">
      <c r="Q811" s="98"/>
    </row>
    <row r="812" customFormat="false" ht="14.25" hidden="false" customHeight="false" outlineLevel="0" collapsed="false">
      <c r="Q812" s="98"/>
    </row>
    <row r="813" customFormat="false" ht="14.25" hidden="false" customHeight="false" outlineLevel="0" collapsed="false">
      <c r="Q813" s="98"/>
    </row>
    <row r="814" customFormat="false" ht="14.25" hidden="false" customHeight="false" outlineLevel="0" collapsed="false">
      <c r="Q814" s="98"/>
    </row>
    <row r="815" customFormat="false" ht="14.25" hidden="false" customHeight="false" outlineLevel="0" collapsed="false">
      <c r="Q815" s="98"/>
    </row>
    <row r="816" customFormat="false" ht="14.25" hidden="false" customHeight="false" outlineLevel="0" collapsed="false">
      <c r="Q816" s="98"/>
    </row>
    <row r="817" customFormat="false" ht="14.25" hidden="false" customHeight="false" outlineLevel="0" collapsed="false">
      <c r="Q817" s="98"/>
    </row>
    <row r="818" customFormat="false" ht="14.25" hidden="false" customHeight="false" outlineLevel="0" collapsed="false">
      <c r="Q818" s="98"/>
    </row>
    <row r="819" customFormat="false" ht="14.25" hidden="false" customHeight="false" outlineLevel="0" collapsed="false">
      <c r="Q819" s="98"/>
    </row>
    <row r="820" customFormat="false" ht="14.25" hidden="false" customHeight="false" outlineLevel="0" collapsed="false">
      <c r="Q820" s="98"/>
    </row>
    <row r="821" customFormat="false" ht="14.25" hidden="false" customHeight="false" outlineLevel="0" collapsed="false">
      <c r="Q821" s="98"/>
    </row>
    <row r="822" customFormat="false" ht="14.25" hidden="false" customHeight="false" outlineLevel="0" collapsed="false">
      <c r="Q822" s="98"/>
    </row>
    <row r="823" customFormat="false" ht="14.25" hidden="false" customHeight="false" outlineLevel="0" collapsed="false">
      <c r="Q823" s="98"/>
    </row>
    <row r="824" customFormat="false" ht="14.25" hidden="false" customHeight="false" outlineLevel="0" collapsed="false">
      <c r="Q824" s="98"/>
    </row>
    <row r="825" customFormat="false" ht="14.25" hidden="false" customHeight="false" outlineLevel="0" collapsed="false">
      <c r="Q825" s="98"/>
    </row>
    <row r="826" customFormat="false" ht="14.25" hidden="false" customHeight="false" outlineLevel="0" collapsed="false">
      <c r="Q826" s="98"/>
    </row>
    <row r="827" customFormat="false" ht="14.25" hidden="false" customHeight="false" outlineLevel="0" collapsed="false">
      <c r="Q827" s="98"/>
    </row>
    <row r="828" customFormat="false" ht="14.25" hidden="false" customHeight="false" outlineLevel="0" collapsed="false">
      <c r="Q828" s="98"/>
    </row>
    <row r="829" customFormat="false" ht="14.25" hidden="false" customHeight="false" outlineLevel="0" collapsed="false">
      <c r="Q829" s="98"/>
    </row>
    <row r="830" customFormat="false" ht="14.25" hidden="false" customHeight="false" outlineLevel="0" collapsed="false">
      <c r="Q830" s="98"/>
    </row>
    <row r="831" customFormat="false" ht="14.25" hidden="false" customHeight="false" outlineLevel="0" collapsed="false">
      <c r="Q831" s="98"/>
    </row>
    <row r="832" customFormat="false" ht="14.25" hidden="false" customHeight="false" outlineLevel="0" collapsed="false">
      <c r="Q832" s="98"/>
    </row>
    <row r="833" customFormat="false" ht="14.25" hidden="false" customHeight="false" outlineLevel="0" collapsed="false">
      <c r="Q833" s="98"/>
    </row>
    <row r="834" customFormat="false" ht="14.25" hidden="false" customHeight="false" outlineLevel="0" collapsed="false">
      <c r="Q834" s="98"/>
    </row>
    <row r="835" customFormat="false" ht="14.25" hidden="false" customHeight="false" outlineLevel="0" collapsed="false">
      <c r="Q835" s="98"/>
    </row>
    <row r="836" customFormat="false" ht="14.25" hidden="false" customHeight="false" outlineLevel="0" collapsed="false">
      <c r="Q836" s="98"/>
    </row>
    <row r="837" customFormat="false" ht="14.25" hidden="false" customHeight="false" outlineLevel="0" collapsed="false">
      <c r="Q837" s="98"/>
    </row>
    <row r="838" customFormat="false" ht="14.25" hidden="false" customHeight="false" outlineLevel="0" collapsed="false">
      <c r="Q838" s="98"/>
    </row>
    <row r="839" customFormat="false" ht="14.25" hidden="false" customHeight="false" outlineLevel="0" collapsed="false">
      <c r="Q839" s="98"/>
    </row>
    <row r="840" customFormat="false" ht="14.25" hidden="false" customHeight="false" outlineLevel="0" collapsed="false">
      <c r="Q840" s="98"/>
    </row>
    <row r="841" customFormat="false" ht="14.25" hidden="false" customHeight="false" outlineLevel="0" collapsed="false">
      <c r="Q841" s="98"/>
    </row>
    <row r="842" customFormat="false" ht="14.25" hidden="false" customHeight="false" outlineLevel="0" collapsed="false">
      <c r="Q842" s="98"/>
    </row>
    <row r="843" customFormat="false" ht="14.25" hidden="false" customHeight="false" outlineLevel="0" collapsed="false">
      <c r="Q843" s="98"/>
    </row>
    <row r="844" customFormat="false" ht="14.25" hidden="false" customHeight="false" outlineLevel="0" collapsed="false">
      <c r="Q844" s="98"/>
    </row>
    <row r="845" customFormat="false" ht="14.25" hidden="false" customHeight="false" outlineLevel="0" collapsed="false">
      <c r="Q845" s="98"/>
    </row>
    <row r="846" customFormat="false" ht="14.25" hidden="false" customHeight="false" outlineLevel="0" collapsed="false">
      <c r="Q846" s="98"/>
    </row>
    <row r="847" customFormat="false" ht="14.25" hidden="false" customHeight="false" outlineLevel="0" collapsed="false">
      <c r="Q847" s="98"/>
    </row>
    <row r="848" customFormat="false" ht="14.25" hidden="false" customHeight="false" outlineLevel="0" collapsed="false">
      <c r="Q848" s="98"/>
    </row>
    <row r="849" customFormat="false" ht="14.25" hidden="false" customHeight="false" outlineLevel="0" collapsed="false">
      <c r="Q849" s="98"/>
    </row>
    <row r="850" customFormat="false" ht="14.25" hidden="false" customHeight="false" outlineLevel="0" collapsed="false">
      <c r="Q850" s="98"/>
    </row>
    <row r="851" customFormat="false" ht="14.25" hidden="false" customHeight="false" outlineLevel="0" collapsed="false">
      <c r="Q851" s="98"/>
    </row>
    <row r="852" customFormat="false" ht="14.25" hidden="false" customHeight="false" outlineLevel="0" collapsed="false">
      <c r="Q852" s="98"/>
    </row>
    <row r="853" customFormat="false" ht="14.25" hidden="false" customHeight="false" outlineLevel="0" collapsed="false">
      <c r="Q853" s="98"/>
    </row>
    <row r="854" customFormat="false" ht="14.25" hidden="false" customHeight="false" outlineLevel="0" collapsed="false">
      <c r="Q854" s="98"/>
    </row>
    <row r="855" customFormat="false" ht="14.25" hidden="false" customHeight="false" outlineLevel="0" collapsed="false">
      <c r="Q855" s="98"/>
    </row>
    <row r="856" customFormat="false" ht="14.25" hidden="false" customHeight="false" outlineLevel="0" collapsed="false">
      <c r="Q856" s="98"/>
    </row>
    <row r="857" customFormat="false" ht="14.25" hidden="false" customHeight="false" outlineLevel="0" collapsed="false">
      <c r="Q857" s="98"/>
    </row>
    <row r="858" customFormat="false" ht="14.25" hidden="false" customHeight="false" outlineLevel="0" collapsed="false">
      <c r="Q858" s="98"/>
    </row>
    <row r="859" customFormat="false" ht="14.25" hidden="false" customHeight="false" outlineLevel="0" collapsed="false">
      <c r="Q859" s="98"/>
    </row>
    <row r="860" customFormat="false" ht="14.25" hidden="false" customHeight="false" outlineLevel="0" collapsed="false">
      <c r="Q860" s="98"/>
    </row>
    <row r="861" customFormat="false" ht="14.25" hidden="false" customHeight="false" outlineLevel="0" collapsed="false">
      <c r="Q861" s="98"/>
    </row>
    <row r="862" customFormat="false" ht="14.25" hidden="false" customHeight="false" outlineLevel="0" collapsed="false">
      <c r="Q862" s="98"/>
    </row>
    <row r="863" customFormat="false" ht="14.25" hidden="false" customHeight="false" outlineLevel="0" collapsed="false">
      <c r="Q863" s="98"/>
    </row>
    <row r="864" customFormat="false" ht="14.25" hidden="false" customHeight="false" outlineLevel="0" collapsed="false">
      <c r="Q864" s="98"/>
    </row>
    <row r="865" customFormat="false" ht="14.25" hidden="false" customHeight="false" outlineLevel="0" collapsed="false">
      <c r="Q865" s="98"/>
    </row>
    <row r="866" customFormat="false" ht="14.25" hidden="false" customHeight="false" outlineLevel="0" collapsed="false">
      <c r="Q866" s="98"/>
    </row>
    <row r="867" customFormat="false" ht="14.25" hidden="false" customHeight="false" outlineLevel="0" collapsed="false">
      <c r="Q867" s="98"/>
    </row>
    <row r="868" customFormat="false" ht="14.25" hidden="false" customHeight="false" outlineLevel="0" collapsed="false">
      <c r="Q868" s="98"/>
    </row>
    <row r="869" customFormat="false" ht="14.25" hidden="false" customHeight="false" outlineLevel="0" collapsed="false">
      <c r="Q869" s="98"/>
    </row>
    <row r="870" customFormat="false" ht="14.25" hidden="false" customHeight="false" outlineLevel="0" collapsed="false">
      <c r="Q870" s="98"/>
    </row>
    <row r="871" customFormat="false" ht="14.25" hidden="false" customHeight="false" outlineLevel="0" collapsed="false">
      <c r="Q871" s="98"/>
    </row>
    <row r="872" customFormat="false" ht="14.25" hidden="false" customHeight="false" outlineLevel="0" collapsed="false">
      <c r="Q872" s="98"/>
    </row>
    <row r="873" customFormat="false" ht="14.25" hidden="false" customHeight="false" outlineLevel="0" collapsed="false">
      <c r="Q873" s="98"/>
    </row>
    <row r="874" customFormat="false" ht="14.25" hidden="false" customHeight="false" outlineLevel="0" collapsed="false">
      <c r="Q874" s="98"/>
    </row>
    <row r="875" customFormat="false" ht="14.25" hidden="false" customHeight="false" outlineLevel="0" collapsed="false">
      <c r="Q875" s="98"/>
    </row>
    <row r="876" customFormat="false" ht="14.25" hidden="false" customHeight="false" outlineLevel="0" collapsed="false">
      <c r="Q876" s="98"/>
    </row>
    <row r="877" customFormat="false" ht="14.25" hidden="false" customHeight="false" outlineLevel="0" collapsed="false">
      <c r="Q877" s="98"/>
    </row>
    <row r="878" customFormat="false" ht="14.25" hidden="false" customHeight="false" outlineLevel="0" collapsed="false">
      <c r="Q878" s="98"/>
    </row>
    <row r="879" customFormat="false" ht="14.25" hidden="false" customHeight="false" outlineLevel="0" collapsed="false">
      <c r="Q879" s="98"/>
    </row>
    <row r="880" customFormat="false" ht="14.25" hidden="false" customHeight="false" outlineLevel="0" collapsed="false">
      <c r="Q880" s="98"/>
    </row>
    <row r="881" customFormat="false" ht="14.25" hidden="false" customHeight="false" outlineLevel="0" collapsed="false">
      <c r="Q881" s="98"/>
    </row>
    <row r="882" customFormat="false" ht="14.25" hidden="false" customHeight="false" outlineLevel="0" collapsed="false">
      <c r="Q882" s="98"/>
    </row>
    <row r="883" customFormat="false" ht="14.25" hidden="false" customHeight="false" outlineLevel="0" collapsed="false">
      <c r="Q883" s="98"/>
    </row>
    <row r="884" customFormat="false" ht="14.25" hidden="false" customHeight="false" outlineLevel="0" collapsed="false">
      <c r="Q884" s="98"/>
    </row>
    <row r="885" customFormat="false" ht="14.25" hidden="false" customHeight="false" outlineLevel="0" collapsed="false">
      <c r="Q885" s="98"/>
    </row>
    <row r="886" customFormat="false" ht="14.25" hidden="false" customHeight="false" outlineLevel="0" collapsed="false">
      <c r="Q886" s="98"/>
    </row>
    <row r="887" customFormat="false" ht="14.25" hidden="false" customHeight="false" outlineLevel="0" collapsed="false">
      <c r="Q887" s="98"/>
    </row>
    <row r="888" customFormat="false" ht="14.25" hidden="false" customHeight="false" outlineLevel="0" collapsed="false">
      <c r="Q888" s="98"/>
    </row>
    <row r="889" customFormat="false" ht="14.25" hidden="false" customHeight="false" outlineLevel="0" collapsed="false">
      <c r="Q889" s="98"/>
    </row>
    <row r="890" customFormat="false" ht="14.25" hidden="false" customHeight="false" outlineLevel="0" collapsed="false">
      <c r="Q890" s="98"/>
    </row>
    <row r="891" customFormat="false" ht="14.25" hidden="false" customHeight="false" outlineLevel="0" collapsed="false">
      <c r="Q891" s="98"/>
    </row>
    <row r="892" customFormat="false" ht="14.25" hidden="false" customHeight="false" outlineLevel="0" collapsed="false">
      <c r="Q892" s="98"/>
    </row>
    <row r="893" customFormat="false" ht="14.25" hidden="false" customHeight="false" outlineLevel="0" collapsed="false">
      <c r="Q893" s="98"/>
    </row>
    <row r="894" customFormat="false" ht="14.25" hidden="false" customHeight="false" outlineLevel="0" collapsed="false">
      <c r="Q894" s="98"/>
    </row>
    <row r="895" customFormat="false" ht="14.25" hidden="false" customHeight="false" outlineLevel="0" collapsed="false">
      <c r="Q895" s="98"/>
    </row>
    <row r="896" customFormat="false" ht="14.25" hidden="false" customHeight="false" outlineLevel="0" collapsed="false">
      <c r="Q896" s="98"/>
    </row>
    <row r="897" customFormat="false" ht="14.25" hidden="false" customHeight="false" outlineLevel="0" collapsed="false">
      <c r="Q897" s="98"/>
    </row>
    <row r="898" customFormat="false" ht="14.25" hidden="false" customHeight="false" outlineLevel="0" collapsed="false">
      <c r="Q898" s="98"/>
    </row>
    <row r="899" customFormat="false" ht="14.25" hidden="false" customHeight="false" outlineLevel="0" collapsed="false">
      <c r="Q899" s="98"/>
    </row>
    <row r="900" customFormat="false" ht="14.25" hidden="false" customHeight="false" outlineLevel="0" collapsed="false">
      <c r="Q900" s="98"/>
    </row>
    <row r="901" customFormat="false" ht="14.25" hidden="false" customHeight="false" outlineLevel="0" collapsed="false">
      <c r="Q901" s="98"/>
    </row>
    <row r="902" customFormat="false" ht="14.25" hidden="false" customHeight="false" outlineLevel="0" collapsed="false">
      <c r="Q902" s="98"/>
    </row>
    <row r="903" customFormat="false" ht="14.25" hidden="false" customHeight="false" outlineLevel="0" collapsed="false">
      <c r="Q903" s="98"/>
    </row>
    <row r="904" customFormat="false" ht="14.25" hidden="false" customHeight="false" outlineLevel="0" collapsed="false">
      <c r="Q904" s="98"/>
    </row>
    <row r="905" customFormat="false" ht="14.25" hidden="false" customHeight="false" outlineLevel="0" collapsed="false">
      <c r="Q905" s="98"/>
    </row>
    <row r="906" customFormat="false" ht="14.25" hidden="false" customHeight="false" outlineLevel="0" collapsed="false">
      <c r="Q906" s="98"/>
    </row>
    <row r="907" customFormat="false" ht="14.25" hidden="false" customHeight="false" outlineLevel="0" collapsed="false">
      <c r="Q907" s="98"/>
    </row>
    <row r="908" customFormat="false" ht="14.25" hidden="false" customHeight="false" outlineLevel="0" collapsed="false">
      <c r="Q908" s="98"/>
    </row>
    <row r="909" customFormat="false" ht="14.25" hidden="false" customHeight="false" outlineLevel="0" collapsed="false">
      <c r="Q909" s="98"/>
    </row>
    <row r="910" customFormat="false" ht="14.25" hidden="false" customHeight="false" outlineLevel="0" collapsed="false">
      <c r="Q910" s="98"/>
    </row>
    <row r="911" customFormat="false" ht="14.25" hidden="false" customHeight="false" outlineLevel="0" collapsed="false">
      <c r="Q911" s="98"/>
    </row>
    <row r="912" customFormat="false" ht="14.25" hidden="false" customHeight="false" outlineLevel="0" collapsed="false">
      <c r="Q912" s="98"/>
    </row>
    <row r="913" customFormat="false" ht="14.25" hidden="false" customHeight="false" outlineLevel="0" collapsed="false">
      <c r="Q913" s="98"/>
    </row>
    <row r="914" customFormat="false" ht="14.25" hidden="false" customHeight="false" outlineLevel="0" collapsed="false">
      <c r="Q914" s="98"/>
    </row>
    <row r="915" customFormat="false" ht="14.25" hidden="false" customHeight="false" outlineLevel="0" collapsed="false">
      <c r="Q915" s="98"/>
    </row>
    <row r="916" customFormat="false" ht="14.25" hidden="false" customHeight="false" outlineLevel="0" collapsed="false">
      <c r="Q916" s="98"/>
    </row>
    <row r="917" customFormat="false" ht="14.25" hidden="false" customHeight="false" outlineLevel="0" collapsed="false">
      <c r="Q917" s="98"/>
    </row>
    <row r="918" customFormat="false" ht="14.25" hidden="false" customHeight="false" outlineLevel="0" collapsed="false">
      <c r="Q918" s="98"/>
    </row>
    <row r="919" customFormat="false" ht="14.25" hidden="false" customHeight="false" outlineLevel="0" collapsed="false">
      <c r="Q919" s="98"/>
    </row>
    <row r="920" customFormat="false" ht="14.25" hidden="false" customHeight="false" outlineLevel="0" collapsed="false">
      <c r="Q920" s="98"/>
    </row>
    <row r="921" customFormat="false" ht="14.25" hidden="false" customHeight="false" outlineLevel="0" collapsed="false">
      <c r="Q921" s="98"/>
    </row>
    <row r="922" customFormat="false" ht="14.25" hidden="false" customHeight="false" outlineLevel="0" collapsed="false">
      <c r="Q922" s="98"/>
    </row>
    <row r="923" customFormat="false" ht="14.25" hidden="false" customHeight="false" outlineLevel="0" collapsed="false">
      <c r="Q923" s="98"/>
    </row>
    <row r="924" customFormat="false" ht="14.25" hidden="false" customHeight="false" outlineLevel="0" collapsed="false">
      <c r="Q924" s="98"/>
    </row>
    <row r="925" customFormat="false" ht="14.25" hidden="false" customHeight="false" outlineLevel="0" collapsed="false">
      <c r="Q925" s="98"/>
    </row>
    <row r="926" customFormat="false" ht="14.25" hidden="false" customHeight="false" outlineLevel="0" collapsed="false">
      <c r="Q926" s="98"/>
    </row>
    <row r="927" customFormat="false" ht="14.25" hidden="false" customHeight="false" outlineLevel="0" collapsed="false">
      <c r="Q927" s="98"/>
    </row>
    <row r="928" customFormat="false" ht="14.25" hidden="false" customHeight="false" outlineLevel="0" collapsed="false">
      <c r="Q928" s="98"/>
    </row>
    <row r="929" customFormat="false" ht="14.25" hidden="false" customHeight="false" outlineLevel="0" collapsed="false">
      <c r="Q929" s="98"/>
    </row>
    <row r="930" customFormat="false" ht="14.25" hidden="false" customHeight="false" outlineLevel="0" collapsed="false">
      <c r="Q930" s="98"/>
    </row>
    <row r="931" customFormat="false" ht="14.25" hidden="false" customHeight="false" outlineLevel="0" collapsed="false">
      <c r="Q931" s="98"/>
    </row>
    <row r="932" customFormat="false" ht="14.25" hidden="false" customHeight="false" outlineLevel="0" collapsed="false">
      <c r="Q932" s="98"/>
    </row>
    <row r="933" customFormat="false" ht="14.25" hidden="false" customHeight="false" outlineLevel="0" collapsed="false">
      <c r="Q933" s="98"/>
    </row>
    <row r="934" customFormat="false" ht="14.25" hidden="false" customHeight="false" outlineLevel="0" collapsed="false">
      <c r="Q934" s="98"/>
    </row>
    <row r="935" customFormat="false" ht="14.25" hidden="false" customHeight="false" outlineLevel="0" collapsed="false">
      <c r="Q935" s="98"/>
    </row>
    <row r="936" customFormat="false" ht="14.25" hidden="false" customHeight="false" outlineLevel="0" collapsed="false">
      <c r="Q936" s="98"/>
    </row>
    <row r="937" customFormat="false" ht="14.25" hidden="false" customHeight="false" outlineLevel="0" collapsed="false">
      <c r="Q937" s="98"/>
    </row>
    <row r="938" customFormat="false" ht="14.25" hidden="false" customHeight="false" outlineLevel="0" collapsed="false">
      <c r="Q938" s="98"/>
    </row>
    <row r="939" customFormat="false" ht="14.25" hidden="false" customHeight="false" outlineLevel="0" collapsed="false">
      <c r="Q939" s="98"/>
    </row>
    <row r="940" customFormat="false" ht="14.25" hidden="false" customHeight="false" outlineLevel="0" collapsed="false">
      <c r="Q940" s="98"/>
    </row>
    <row r="941" customFormat="false" ht="14.25" hidden="false" customHeight="false" outlineLevel="0" collapsed="false">
      <c r="Q941" s="98"/>
    </row>
    <row r="942" customFormat="false" ht="14.25" hidden="false" customHeight="false" outlineLevel="0" collapsed="false">
      <c r="Q942" s="98"/>
    </row>
    <row r="943" customFormat="false" ht="14.25" hidden="false" customHeight="false" outlineLevel="0" collapsed="false">
      <c r="Q943" s="98"/>
    </row>
    <row r="944" customFormat="false" ht="14.25" hidden="false" customHeight="false" outlineLevel="0" collapsed="false">
      <c r="Q944" s="98"/>
    </row>
    <row r="945" customFormat="false" ht="14.25" hidden="false" customHeight="false" outlineLevel="0" collapsed="false">
      <c r="Q945" s="98"/>
    </row>
    <row r="946" customFormat="false" ht="14.25" hidden="false" customHeight="false" outlineLevel="0" collapsed="false">
      <c r="Q946" s="98"/>
    </row>
    <row r="947" customFormat="false" ht="14.25" hidden="false" customHeight="false" outlineLevel="0" collapsed="false">
      <c r="Q947" s="98"/>
    </row>
    <row r="948" customFormat="false" ht="14.25" hidden="false" customHeight="false" outlineLevel="0" collapsed="false">
      <c r="Q948" s="98"/>
    </row>
    <row r="949" customFormat="false" ht="14.25" hidden="false" customHeight="false" outlineLevel="0" collapsed="false">
      <c r="Q949" s="98"/>
    </row>
    <row r="950" customFormat="false" ht="14.25" hidden="false" customHeight="false" outlineLevel="0" collapsed="false">
      <c r="Q950" s="98"/>
    </row>
    <row r="951" customFormat="false" ht="14.25" hidden="false" customHeight="false" outlineLevel="0" collapsed="false">
      <c r="Q951" s="98"/>
    </row>
    <row r="952" customFormat="false" ht="14.25" hidden="false" customHeight="false" outlineLevel="0" collapsed="false">
      <c r="Q952" s="98"/>
    </row>
    <row r="953" customFormat="false" ht="14.25" hidden="false" customHeight="false" outlineLevel="0" collapsed="false">
      <c r="Q953" s="98"/>
    </row>
    <row r="954" customFormat="false" ht="14.25" hidden="false" customHeight="false" outlineLevel="0" collapsed="false">
      <c r="Q954" s="98"/>
    </row>
    <row r="955" customFormat="false" ht="14.25" hidden="false" customHeight="false" outlineLevel="0" collapsed="false">
      <c r="Q955" s="98"/>
    </row>
    <row r="956" customFormat="false" ht="14.25" hidden="false" customHeight="false" outlineLevel="0" collapsed="false">
      <c r="Q956" s="98"/>
    </row>
    <row r="957" customFormat="false" ht="14.25" hidden="false" customHeight="false" outlineLevel="0" collapsed="false">
      <c r="Q957" s="98"/>
    </row>
    <row r="958" customFormat="false" ht="14.25" hidden="false" customHeight="false" outlineLevel="0" collapsed="false">
      <c r="Q958" s="98"/>
    </row>
  </sheetData>
  <mergeCells count="44">
    <mergeCell ref="B1:S1"/>
    <mergeCell ref="B2:S2"/>
    <mergeCell ref="B4:C4"/>
    <mergeCell ref="D4:J4"/>
    <mergeCell ref="K4:L4"/>
    <mergeCell ref="M4:S4"/>
    <mergeCell ref="B5:C5"/>
    <mergeCell ref="D5:J5"/>
    <mergeCell ref="K5:L5"/>
    <mergeCell ref="M5:S5"/>
    <mergeCell ref="B6:C6"/>
    <mergeCell ref="D6:J6"/>
    <mergeCell ref="K6:L6"/>
    <mergeCell ref="M6:S6"/>
    <mergeCell ref="B8:B9"/>
    <mergeCell ref="D8:D9"/>
    <mergeCell ref="F8:F9"/>
    <mergeCell ref="G8:G9"/>
    <mergeCell ref="H8:H9"/>
    <mergeCell ref="I8:I9"/>
    <mergeCell ref="K8:L8"/>
    <mergeCell ref="M8:M9"/>
    <mergeCell ref="N8:N9"/>
    <mergeCell ref="Q8:Q9"/>
    <mergeCell ref="S8:S9"/>
    <mergeCell ref="B10:D10"/>
    <mergeCell ref="C11:S11"/>
    <mergeCell ref="C14:S14"/>
    <mergeCell ref="B17:D17"/>
    <mergeCell ref="C18:S18"/>
    <mergeCell ref="C20:S20"/>
    <mergeCell ref="B22:F22"/>
    <mergeCell ref="C23:S23"/>
    <mergeCell ref="C28:S28"/>
    <mergeCell ref="C30:S30"/>
    <mergeCell ref="B32:F32"/>
    <mergeCell ref="C33:S33"/>
    <mergeCell ref="C36:S36"/>
    <mergeCell ref="B38:P38"/>
    <mergeCell ref="D40:L40"/>
    <mergeCell ref="D41:F41"/>
    <mergeCell ref="H47:K47"/>
    <mergeCell ref="D48:F48"/>
    <mergeCell ref="N48:P48"/>
  </mergeCells>
  <dataValidations count="4">
    <dataValidation allowBlank="true" errorStyle="stop" operator="between" showDropDown="false" showErrorMessage="true" showInputMessage="false" sqref="E12:E13 E15:E16 E19 E21 E24:E27 E29 E31 E34:E35 E37" type="list">
      <formula1>"VAM,HAM,Job Desc,Initiative,Problem,Boundaries"</formula1>
      <formula2>0</formula2>
    </dataValidation>
    <dataValidation allowBlank="true" errorStyle="stop" operator="between" showDropDown="false" showErrorMessage="true" showInputMessage="false" sqref="C12:C13 C15:C16 C19 C21 C24:C27 C29 C31 C34:C35 C37" type="list">
      <formula1>"IDR,%,#"</formula1>
      <formula2>0</formula2>
    </dataValidation>
    <dataValidation allowBlank="true" errorStyle="stop" operator="between" showDropDown="false" showErrorMessage="true" showInputMessage="false" sqref="M12:M13 M15:M16 M19 M21 M24:M27 M29 M31 M34:M35 M37" type="list">
      <formula1>"Maksimal,Minimal,MIn-Max"</formula1>
      <formula2>0</formula2>
    </dataValidation>
    <dataValidation allowBlank="true" errorStyle="stop" operator="between" showDropDown="false" showErrorMessage="true" showInputMessage="false" sqref="G12:G13 G15:G16 G19 G21 G24:G27 G29 G31 G34:G35 G37" type="list">
      <formula1>"Project/ Event,Harian,Mingguan,Bulanan,Quarter (3bln),Semester,Tahunan"</formula1>
      <formula2>0</formula2>
    </dataValidation>
  </dataValidations>
  <hyperlinks>
    <hyperlink ref="D12" location="F1a!A1" display="Debt to Equity Ratio"/>
    <hyperlink ref="D13" location="F1b!A1" display="Cash Ratio"/>
    <hyperlink ref="D15" location="F2a!A1" display="% Opex Group"/>
    <hyperlink ref="D16" location="F2b!A1" display="Aset tetap yang tidak sesuai"/>
    <hyperlink ref="B37" location="L2a!A1" display="L2a"/>
  </hyperlink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F16"/>
  <sheetViews>
    <sheetView showFormulas="false" showGridLines="true" showRowColHeaders="true" showZeros="true" rightToLeft="false" tabSelected="false" showOutlineSymbols="true" defaultGridColor="true" view="normal" topLeftCell="B2" colorId="64" zoomScale="146" zoomScaleNormal="146" zoomScalePageLayoutView="100" workbookViewId="0">
      <selection pane="topLeft" activeCell="G2" activeCellId="0" sqref="G2"/>
    </sheetView>
  </sheetViews>
  <sheetFormatPr defaultColWidth="12.5703125" defaultRowHeight="12.75" zeroHeight="false" outlineLevelRow="0" outlineLevelCol="0"/>
  <cols>
    <col collapsed="false" customWidth="true" hidden="false" outlineLevel="0" max="2" min="2" style="0" width="11.85"/>
    <col collapsed="false" customWidth="true" hidden="false" outlineLevel="0" max="3" min="3" style="0" width="28.71"/>
    <col collapsed="false" customWidth="true" hidden="false" outlineLevel="0" max="4" min="4" style="0" width="17.86"/>
    <col collapsed="false" customWidth="true" hidden="false" outlineLevel="0" max="5" min="5" style="0" width="24.14"/>
    <col collapsed="false" customWidth="true" hidden="false" outlineLevel="0" max="6" min="6" style="0" width="30"/>
  </cols>
  <sheetData>
    <row r="2" customFormat="false" ht="12.75" hidden="false" customHeight="false" outlineLevel="0" collapsed="false">
      <c r="B2" s="110" t="s">
        <v>132</v>
      </c>
      <c r="C2" s="110" t="s">
        <v>133</v>
      </c>
      <c r="D2" s="110" t="s">
        <v>134</v>
      </c>
      <c r="E2" s="110" t="s">
        <v>135</v>
      </c>
    </row>
    <row r="3" customFormat="false" ht="12.75" hidden="false" customHeight="false" outlineLevel="0" collapsed="false">
      <c r="B3" s="50" t="s">
        <v>34</v>
      </c>
      <c r="C3" s="111" t="s">
        <v>36</v>
      </c>
      <c r="D3" s="50" t="s">
        <v>136</v>
      </c>
      <c r="E3" s="112" t="str">
        <f aca="false">F1a!F19</f>
        <v>melebihi batas</v>
      </c>
      <c r="F3" s="113"/>
    </row>
    <row r="4" customFormat="false" ht="12.75" hidden="false" customHeight="false" outlineLevel="0" collapsed="false">
      <c r="B4" s="50" t="s">
        <v>42</v>
      </c>
      <c r="C4" s="111" t="s">
        <v>43</v>
      </c>
      <c r="D4" s="50" t="s">
        <v>136</v>
      </c>
      <c r="E4" s="112" t="str">
        <f aca="false">F1b!F19</f>
        <v>Dibawah target</v>
      </c>
      <c r="F4" s="113"/>
    </row>
    <row r="5" customFormat="false" ht="12.75" hidden="false" customHeight="false" outlineLevel="0" collapsed="false">
      <c r="B5" s="50" t="s">
        <v>48</v>
      </c>
      <c r="C5" s="111" t="s">
        <v>137</v>
      </c>
      <c r="D5" s="50" t="s">
        <v>136</v>
      </c>
      <c r="E5" s="112" t="str">
        <f aca="false">F2a!H19</f>
        <v>melebihi batas</v>
      </c>
      <c r="F5" s="113"/>
    </row>
    <row r="6" customFormat="false" ht="12.75" hidden="false" customHeight="false" outlineLevel="0" collapsed="false">
      <c r="B6" s="50" t="s">
        <v>52</v>
      </c>
      <c r="C6" s="50" t="s">
        <v>138</v>
      </c>
      <c r="D6" s="114" t="s">
        <v>139</v>
      </c>
      <c r="E6" s="115" t="str">
        <f aca="false">F2b!F9</f>
        <v>sesuai target</v>
      </c>
      <c r="F6" s="116" t="s">
        <v>140</v>
      </c>
    </row>
    <row r="7" customFormat="false" ht="12.75" hidden="false" customHeight="false" outlineLevel="0" collapsed="false">
      <c r="B7" s="50" t="s">
        <v>62</v>
      </c>
      <c r="C7" s="111" t="s">
        <v>63</v>
      </c>
      <c r="D7" s="50" t="s">
        <v>136</v>
      </c>
      <c r="E7" s="50" t="str">
        <f aca="false">C1a!F19</f>
        <v>melebihi batas</v>
      </c>
      <c r="F7" s="113"/>
    </row>
    <row r="8" customFormat="false" ht="12.75" hidden="false" customHeight="false" outlineLevel="0" collapsed="false">
      <c r="B8" s="50" t="s">
        <v>70</v>
      </c>
      <c r="C8" s="50" t="s">
        <v>141</v>
      </c>
      <c r="D8" s="50" t="s">
        <v>136</v>
      </c>
      <c r="E8" s="112" t="str">
        <f aca="false">C2a!G19</f>
        <v>Dibawah target</v>
      </c>
      <c r="F8" s="113"/>
    </row>
    <row r="9" customFormat="false" ht="12.75" hidden="false" customHeight="false" outlineLevel="0" collapsed="false">
      <c r="B9" s="50" t="s">
        <v>78</v>
      </c>
      <c r="C9" s="50" t="s">
        <v>79</v>
      </c>
      <c r="D9" s="114" t="s">
        <v>139</v>
      </c>
      <c r="E9" s="112" t="str">
        <f aca="false">B1a!F19</f>
        <v>sesuai target</v>
      </c>
      <c r="F9" s="113"/>
    </row>
    <row r="10" customFormat="false" ht="12.75" hidden="false" customHeight="false" outlineLevel="0" collapsed="false">
      <c r="B10" s="50" t="s">
        <v>82</v>
      </c>
      <c r="C10" s="50" t="s">
        <v>83</v>
      </c>
      <c r="D10" s="114" t="s">
        <v>139</v>
      </c>
      <c r="E10" s="112" t="str">
        <f aca="false">B1b!F19</f>
        <v>sesuai target</v>
      </c>
      <c r="F10" s="113"/>
    </row>
    <row r="11" customFormat="false" ht="12.75" hidden="false" customHeight="false" outlineLevel="0" collapsed="false">
      <c r="B11" s="50" t="s">
        <v>87</v>
      </c>
      <c r="C11" s="50" t="s">
        <v>142</v>
      </c>
      <c r="D11" s="114" t="s">
        <v>139</v>
      </c>
      <c r="E11" s="50" t="str">
        <f aca="false">Table4_8[[#This Row],[Status]]</f>
        <v>di dalam target</v>
      </c>
    </row>
    <row r="12" customFormat="false" ht="12.75" hidden="false" customHeight="false" outlineLevel="0" collapsed="false">
      <c r="B12" s="50" t="s">
        <v>91</v>
      </c>
      <c r="C12" s="50" t="s">
        <v>92</v>
      </c>
      <c r="D12" s="114" t="s">
        <v>139</v>
      </c>
      <c r="E12" s="115" t="str">
        <f aca="false">B1d!F11</f>
        <v>sesuai target</v>
      </c>
      <c r="F12" s="116" t="s">
        <v>143</v>
      </c>
    </row>
    <row r="13" customFormat="false" ht="12.75" hidden="false" customHeight="false" outlineLevel="0" collapsed="false">
      <c r="B13" s="50" t="s">
        <v>97</v>
      </c>
      <c r="C13" s="50" t="s">
        <v>144</v>
      </c>
      <c r="D13" s="114" t="s">
        <v>139</v>
      </c>
      <c r="E13" s="50" t="str">
        <f aca="false">B2a!F19</f>
        <v>di dalam target</v>
      </c>
    </row>
    <row r="14" customFormat="false" ht="12.75" hidden="false" customHeight="false" outlineLevel="0" collapsed="false">
      <c r="B14" s="50" t="s">
        <v>107</v>
      </c>
      <c r="C14" s="50" t="s">
        <v>145</v>
      </c>
      <c r="D14" s="114" t="s">
        <v>139</v>
      </c>
      <c r="E14" s="50" t="str">
        <f aca="false">L1a!F8</f>
        <v>sesuai target</v>
      </c>
    </row>
    <row r="15" customFormat="false" ht="12.75" hidden="false" customHeight="false" outlineLevel="0" collapsed="false">
      <c r="B15" s="50" t="s">
        <v>110</v>
      </c>
      <c r="C15" s="50" t="s">
        <v>111</v>
      </c>
      <c r="D15" s="114" t="s">
        <v>139</v>
      </c>
      <c r="E15" s="112" t="str">
        <f aca="false">L1b!F11</f>
        <v>Di dalam target</v>
      </c>
      <c r="F15" s="113"/>
    </row>
    <row r="16" customFormat="false" ht="12.75" hidden="false" customHeight="false" outlineLevel="0" collapsed="false">
      <c r="B16" s="50" t="s">
        <v>116</v>
      </c>
      <c r="C16" s="50" t="s">
        <v>146</v>
      </c>
      <c r="D16" s="114" t="s">
        <v>139</v>
      </c>
      <c r="E16" s="50" t="str">
        <f aca="false">L2a!F19</f>
        <v>Di dalam target</v>
      </c>
    </row>
  </sheetData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0000FF"/>
    <pageSetUpPr fitToPage="false"/>
  </sheetPr>
  <dimension ref="A1:M26"/>
  <sheetViews>
    <sheetView showFormulas="false" showGridLines="true" showRowColHeaders="true" showZeros="true" rightToLeft="false" tabSelected="false" showOutlineSymbols="true" defaultGridColor="true" view="normal" topLeftCell="A1" colorId="64" zoomScale="98" zoomScaleNormal="98" zoomScalePageLayoutView="100" workbookViewId="0">
      <selection pane="topLeft" activeCell="B15" activeCellId="0" sqref="B15"/>
    </sheetView>
  </sheetViews>
  <sheetFormatPr defaultColWidth="12.5703125" defaultRowHeight="12.75" zeroHeight="false" outlineLevelRow="0" outlineLevelCol="0"/>
  <cols>
    <col collapsed="false" customWidth="true" hidden="false" outlineLevel="0" max="2" min="2" style="0" width="15.57"/>
    <col collapsed="false" customWidth="true" hidden="false" outlineLevel="0" max="3" min="3" style="0" width="19.29"/>
    <col collapsed="false" customWidth="true" hidden="false" outlineLevel="0" max="4" min="4" style="0" width="18.57"/>
    <col collapsed="false" customWidth="true" hidden="false" outlineLevel="0" max="5" min="5" style="0" width="9.57"/>
    <col collapsed="false" customWidth="true" hidden="false" outlineLevel="0" max="6" min="6" style="0" width="20.85"/>
    <col collapsed="false" customWidth="true" hidden="false" outlineLevel="0" max="8" min="8" style="0" width="15"/>
    <col collapsed="false" customWidth="true" hidden="false" outlineLevel="0" max="9" min="9" style="0" width="17.71"/>
  </cols>
  <sheetData>
    <row r="1" customFormat="false" ht="20.85" hidden="false" customHeight="false" outlineLevel="0" collapsed="false">
      <c r="A1" s="117" t="s">
        <v>147</v>
      </c>
      <c r="B1" s="118" t="s">
        <v>35</v>
      </c>
      <c r="C1" s="119" t="s">
        <v>36</v>
      </c>
      <c r="D1" s="120"/>
      <c r="E1" s="120"/>
      <c r="F1" s="120"/>
      <c r="G1" s="120"/>
      <c r="H1" s="120"/>
      <c r="I1" s="120"/>
      <c r="J1" s="120"/>
      <c r="K1" s="120"/>
      <c r="L1" s="120"/>
      <c r="M1" s="120"/>
    </row>
    <row r="2" customFormat="false" ht="13.8" hidden="false" customHeight="false" outlineLevel="0" collapsed="false">
      <c r="A2" s="117" t="s">
        <v>14</v>
      </c>
      <c r="B2" s="9" t="s">
        <v>39</v>
      </c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</row>
    <row r="3" customFormat="false" ht="13.8" hidden="false" customHeight="false" outlineLevel="0" collapsed="false">
      <c r="A3" s="117" t="s">
        <v>19</v>
      </c>
      <c r="B3" s="9" t="s">
        <v>41</v>
      </c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</row>
    <row r="4" customFormat="false" ht="13.8" hidden="false" customHeight="false" outlineLevel="0" collapsed="false">
      <c r="A4" s="120"/>
      <c r="B4" s="120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0"/>
    </row>
    <row r="5" customFormat="false" ht="13.8" hidden="false" customHeight="false" outlineLevel="0" collapsed="false">
      <c r="D5" s="120"/>
      <c r="E5" s="120"/>
      <c r="F5" s="120"/>
      <c r="G5" s="120"/>
      <c r="H5" s="120"/>
      <c r="I5" s="120"/>
      <c r="J5" s="120"/>
      <c r="K5" s="120"/>
      <c r="L5" s="120"/>
      <c r="M5" s="120"/>
    </row>
    <row r="6" customFormat="false" ht="13.8" hidden="false" customHeight="false" outlineLevel="0" collapsed="false">
      <c r="A6" s="121" t="s">
        <v>14</v>
      </c>
      <c r="B6" s="122" t="s">
        <v>148</v>
      </c>
      <c r="C6" s="122" t="s">
        <v>149</v>
      </c>
      <c r="D6" s="122" t="s">
        <v>29</v>
      </c>
      <c r="E6" s="122" t="s">
        <v>23</v>
      </c>
      <c r="F6" s="122" t="s">
        <v>150</v>
      </c>
      <c r="G6" s="123" t="s">
        <v>151</v>
      </c>
      <c r="H6" s="120" t="s">
        <v>152</v>
      </c>
      <c r="I6" s="120" t="s">
        <v>153</v>
      </c>
      <c r="J6" s="120"/>
      <c r="K6" s="120"/>
      <c r="L6" s="120"/>
      <c r="M6" s="120"/>
    </row>
    <row r="7" customFormat="false" ht="13.8" hidden="false" customHeight="false" outlineLevel="0" collapsed="false">
      <c r="A7" s="124" t="s">
        <v>154</v>
      </c>
      <c r="B7" s="125" t="n">
        <f aca="false">H7/I7</f>
        <v>0.688539623990298</v>
      </c>
      <c r="C7" s="126" t="n">
        <f aca="false">KPI!K12</f>
        <v>0.45</v>
      </c>
      <c r="D7" s="126" t="n">
        <f aca="false">KPI!L12</f>
        <v>0.5</v>
      </c>
      <c r="E7" s="127" t="n">
        <f aca="false">IF(ISBLANK(B7), 0,IF(B7&lt;=C7, 100, IF(B7&gt;=D7, IF(B7=D7, 80, 0), 100 - ((B7-C7)/(D7-C7) * 20))))</f>
        <v>0</v>
      </c>
      <c r="F7" s="128" t="str">
        <f aca="false">IF(ISBLANK(B7), "isi data dulu", IF(B7&lt;=C7, "sesuai target", IF(AND(B7&gt;C7,B7&lt;=D7), "di dalam target", IF(B7&gt;D7, "melebihi batas", ""))))</f>
        <v>melebihi batas</v>
      </c>
      <c r="G7" s="129"/>
      <c r="H7" s="130" t="n">
        <v>33925265423</v>
      </c>
      <c r="I7" s="131" t="n">
        <v>49271333473</v>
      </c>
      <c r="J7" s="120"/>
      <c r="K7" s="120"/>
      <c r="L7" s="120"/>
      <c r="M7" s="120"/>
    </row>
    <row r="8" customFormat="false" ht="13.8" hidden="false" customHeight="false" outlineLevel="0" collapsed="false">
      <c r="A8" s="132" t="s">
        <v>155</v>
      </c>
      <c r="B8" s="133" t="n">
        <f aca="false">H8/I8</f>
        <v>0.763774331963642</v>
      </c>
      <c r="C8" s="134" t="n">
        <f aca="false">C7</f>
        <v>0.45</v>
      </c>
      <c r="D8" s="134" t="n">
        <f aca="false">D7</f>
        <v>0.5</v>
      </c>
      <c r="E8" s="135" t="n">
        <f aca="false">IF(ISBLANK(B8), 0,IF(B8&lt;=C8, 100, IF(B8&gt;=D8, IF(B8=D8, 80, 0), 100 - ((B8-C8)/(D8-C8) * 20))))</f>
        <v>0</v>
      </c>
      <c r="F8" s="136" t="str">
        <f aca="false">IF(ISBLANK(B8), "isi data dulu", IF(B8&lt;=C8, "sesuai target", IF(AND(B8&gt;C8,B8&lt;=D8), "di dalam target", IF(B8&gt;D8, "melebihi batas", ""))))</f>
        <v>melebihi batas</v>
      </c>
      <c r="G8" s="137"/>
      <c r="H8" s="130" t="n">
        <v>36558640452</v>
      </c>
      <c r="I8" s="131" t="n">
        <v>47865762074</v>
      </c>
      <c r="J8" s="120"/>
      <c r="K8" s="120"/>
      <c r="L8" s="120"/>
      <c r="M8" s="120"/>
    </row>
    <row r="9" customFormat="false" ht="13.8" hidden="false" customHeight="false" outlineLevel="0" collapsed="false">
      <c r="A9" s="124" t="s">
        <v>156</v>
      </c>
      <c r="B9" s="125" t="n">
        <f aca="false">H9/I9</f>
        <v>0.755332548686731</v>
      </c>
      <c r="C9" s="126" t="n">
        <f aca="false">C8</f>
        <v>0.45</v>
      </c>
      <c r="D9" s="126" t="n">
        <f aca="false">D8</f>
        <v>0.5</v>
      </c>
      <c r="E9" s="127" t="n">
        <f aca="false">IF(ISBLANK(B9), 0,IF(B9&lt;=C9, 100, IF(B9&gt;=D9, IF(B9=D9, 80, 0), 100 - ((B9-C9)/(D9-C9) * 20))))</f>
        <v>0</v>
      </c>
      <c r="F9" s="128" t="str">
        <f aca="false">IF(ISBLANK(B9), "isi data dulu", IF(B9&lt;=C9, "sesuai target", IF(AND(B9&gt;C9,B9&lt;=D9), "di dalam target", IF(B9&gt;D9, "melebihi batas", ""))))</f>
        <v>melebihi batas</v>
      </c>
      <c r="G9" s="129"/>
      <c r="H9" s="130" t="n">
        <v>36586021982</v>
      </c>
      <c r="I9" s="131" t="n">
        <v>48436972623</v>
      </c>
      <c r="J9" s="138"/>
      <c r="K9" s="120"/>
      <c r="L9" s="120"/>
      <c r="M9" s="120"/>
    </row>
    <row r="10" customFormat="false" ht="13.8" hidden="false" customHeight="false" outlineLevel="0" collapsed="false">
      <c r="A10" s="132" t="s">
        <v>157</v>
      </c>
      <c r="B10" s="133" t="n">
        <f aca="false">H10/I10</f>
        <v>0.692384515828098</v>
      </c>
      <c r="C10" s="134" t="n">
        <f aca="false">C9</f>
        <v>0.45</v>
      </c>
      <c r="D10" s="134" t="n">
        <f aca="false">D9</f>
        <v>0.5</v>
      </c>
      <c r="E10" s="135" t="n">
        <f aca="false">IF(ISBLANK(B10), 0,IF(B10&lt;=C10, 100, IF(B10&gt;=D10, IF(B10=D10, 80, 0), 100 - ((B10-C10)/(D10-C10) * 20))))</f>
        <v>0</v>
      </c>
      <c r="F10" s="136" t="str">
        <f aca="false">IF(ISBLANK(B10), "isi data dulu", IF(B10&lt;=C10, "sesuai target", IF(AND(B10&gt;C10,B10&lt;=D10), "di dalam target", IF(B10&gt;D10, "melebihi batas", ""))))</f>
        <v>melebihi batas</v>
      </c>
      <c r="G10" s="137"/>
      <c r="H10" s="130" t="n">
        <v>33616247917</v>
      </c>
      <c r="I10" s="131" t="n">
        <v>48551414927</v>
      </c>
      <c r="J10" s="120"/>
      <c r="K10" s="120"/>
      <c r="L10" s="120"/>
      <c r="M10" s="120"/>
    </row>
    <row r="11" customFormat="false" ht="13.8" hidden="false" customHeight="false" outlineLevel="0" collapsed="false">
      <c r="A11" s="124" t="s">
        <v>158</v>
      </c>
      <c r="B11" s="125" t="n">
        <f aca="false">H11/I11</f>
        <v>0.69177300325293</v>
      </c>
      <c r="C11" s="126" t="n">
        <f aca="false">C10</f>
        <v>0.45</v>
      </c>
      <c r="D11" s="126" t="n">
        <f aca="false">D10</f>
        <v>0.5</v>
      </c>
      <c r="E11" s="127" t="n">
        <f aca="false">IF(ISBLANK(B11), 0,IF(B11&lt;=C11, 100, IF(B11&gt;=D11, IF(B11=D11, 80, 0), 100 - ((B11-C11)/(D11-C11) * 20))))</f>
        <v>0</v>
      </c>
      <c r="F11" s="128" t="str">
        <f aca="false">IF(ISBLANK(B11), "isi data dulu", IF(B11&lt;=C11, "sesuai target", IF(AND(B11&gt;C11,B11&lt;=D11), "di dalam target", IF(B11&gt;D11, "melebihi batas", ""))))</f>
        <v>melebihi batas</v>
      </c>
      <c r="G11" s="129"/>
      <c r="H11" s="130" t="n">
        <v>33590278744</v>
      </c>
      <c r="I11" s="131" t="n">
        <v>48556793321</v>
      </c>
      <c r="J11" s="120"/>
      <c r="K11" s="120"/>
      <c r="L11" s="120"/>
      <c r="M11" s="120"/>
    </row>
    <row r="12" customFormat="false" ht="13.8" hidden="false" customHeight="false" outlineLevel="0" collapsed="false">
      <c r="A12" s="132" t="s">
        <v>159</v>
      </c>
      <c r="B12" s="133" t="n">
        <f aca="false">H12/I12</f>
        <v>0.661923049572603</v>
      </c>
      <c r="C12" s="134" t="n">
        <f aca="false">C11</f>
        <v>0.45</v>
      </c>
      <c r="D12" s="134" t="n">
        <f aca="false">D11</f>
        <v>0.5</v>
      </c>
      <c r="E12" s="135" t="n">
        <f aca="false">IF(ISBLANK(B12), 0,IF(B12&lt;=C12, 100, IF(B12&gt;=D12, IF(B12=D12, 80, 0), 100 - ((B12-C12)/(D12-C12) * 20))))</f>
        <v>0</v>
      </c>
      <c r="F12" s="136" t="str">
        <f aca="false">IF(ISBLANK(B12), "isi data dulu", IF(B12&lt;=C12, "sesuai target", IF(AND(B12&gt;C12,B12&lt;=D12), "di dalam target", IF(B12&gt;D12, "melebihi batas", ""))))</f>
        <v>melebihi batas</v>
      </c>
      <c r="G12" s="137"/>
      <c r="H12" s="130" t="n">
        <v>32423195612</v>
      </c>
      <c r="I12" s="131" t="n">
        <v>48983330665</v>
      </c>
      <c r="J12" s="120"/>
      <c r="K12" s="120"/>
      <c r="L12" s="120"/>
      <c r="M12" s="120"/>
    </row>
    <row r="13" customFormat="false" ht="13.8" hidden="false" customHeight="false" outlineLevel="0" collapsed="false">
      <c r="A13" s="124" t="s">
        <v>160</v>
      </c>
      <c r="B13" s="133" t="n">
        <f aca="false">H13/I13</f>
        <v>0.646167261992309</v>
      </c>
      <c r="C13" s="126" t="n">
        <f aca="false">C12</f>
        <v>0.45</v>
      </c>
      <c r="D13" s="126" t="n">
        <f aca="false">D12</f>
        <v>0.5</v>
      </c>
      <c r="E13" s="127" t="n">
        <f aca="false">IF(ISBLANK(B13), 0,IF(B13&lt;=C13, 100, IF(B13&gt;=D13, IF(B13=D13, 80, 0), 100 - ((B13-C13)/(D13-C13) * 20))))</f>
        <v>0</v>
      </c>
      <c r="F13" s="128" t="str">
        <f aca="false">IF(ISBLANK(B13), "isi data dulu", IF(B13&lt;=C13, "sesuai target", IF(AND(B13&gt;C13,B13&lt;=D13), "di dalam target", IF(B13&gt;D13, "melebihi batas", ""))))</f>
        <v>melebihi batas</v>
      </c>
      <c r="G13" s="129"/>
      <c r="H13" s="130" t="n">
        <v>31635845032</v>
      </c>
      <c r="I13" s="139" t="n">
        <v>48959219838</v>
      </c>
      <c r="J13" s="120"/>
      <c r="K13" s="120"/>
      <c r="L13" s="120"/>
      <c r="M13" s="120"/>
    </row>
    <row r="14" customFormat="false" ht="13.8" hidden="false" customHeight="false" outlineLevel="0" collapsed="false">
      <c r="A14" s="132" t="s">
        <v>161</v>
      </c>
      <c r="B14" s="133" t="n">
        <f aca="false">H14/I14</f>
        <v>0.641387096922287</v>
      </c>
      <c r="C14" s="134" t="n">
        <f aca="false">C13</f>
        <v>0.45</v>
      </c>
      <c r="D14" s="134" t="n">
        <f aca="false">D13</f>
        <v>0.5</v>
      </c>
      <c r="E14" s="135" t="n">
        <f aca="false">IF(ISBLANK(B14), 0,IF(B14&lt;=C14, 100, IF(B14&gt;=D14, IF(B14=D14, 80, 0), 100 - ((B14-C14)/(D14-C14) * 20))))</f>
        <v>0</v>
      </c>
      <c r="F14" s="136" t="str">
        <f aca="false">IF(ISBLANK(B14), "isi data dulu", IF(B14&lt;=C14, "sesuai target", IF(AND(B14&gt;C14,B14&lt;=D14), "di dalam target", IF(B14&gt;D14, "melebihi batas", ""))))</f>
        <v>melebihi batas</v>
      </c>
      <c r="G14" s="137"/>
      <c r="H14" s="130" t="n">
        <v>31491916286.5</v>
      </c>
      <c r="I14" s="139" t="n">
        <v>49099703498.2693</v>
      </c>
      <c r="J14" s="120"/>
      <c r="K14" s="120"/>
      <c r="L14" s="120"/>
      <c r="M14" s="120"/>
    </row>
    <row r="15" customFormat="false" ht="13.8" hidden="false" customHeight="false" outlineLevel="0" collapsed="false">
      <c r="A15" s="124" t="s">
        <v>162</v>
      </c>
      <c r="B15" s="133" t="n">
        <f aca="false">H15/I15</f>
        <v>0.624786690405413</v>
      </c>
      <c r="C15" s="126" t="n">
        <f aca="false">C14</f>
        <v>0.45</v>
      </c>
      <c r="D15" s="126" t="n">
        <f aca="false">D14</f>
        <v>0.5</v>
      </c>
      <c r="E15" s="127" t="n">
        <f aca="false">IF(ISBLANK(B15), 0,IF(B15&lt;=C15, 100, IF(B15&gt;=D15, IF(B15=D15, 80, 0), 100 - ((B15-C15)/(D15-C15) * 20))))</f>
        <v>0</v>
      </c>
      <c r="F15" s="128" t="str">
        <f aca="false">IF(ISBLANK(B15), "isi data dulu", IF(B15&lt;=C15, "sesuai target", IF(AND(B15&gt;C15,B15&lt;=D15), "di dalam target", IF(B15&gt;D15, "melebihi batas", ""))))</f>
        <v>melebihi batas</v>
      </c>
      <c r="G15" s="129"/>
      <c r="H15" s="130" t="n">
        <v>30617296664.53</v>
      </c>
      <c r="I15" s="139" t="n">
        <v>49004399637.0393</v>
      </c>
      <c r="J15" s="120"/>
      <c r="K15" s="120"/>
      <c r="L15" s="120"/>
      <c r="M15" s="120"/>
    </row>
    <row r="16" customFormat="false" ht="13.8" hidden="false" customHeight="false" outlineLevel="0" collapsed="false">
      <c r="A16" s="132" t="s">
        <v>163</v>
      </c>
      <c r="B16" s="133"/>
      <c r="C16" s="134" t="n">
        <f aca="false">C15</f>
        <v>0.45</v>
      </c>
      <c r="D16" s="134" t="n">
        <f aca="false">D15</f>
        <v>0.5</v>
      </c>
      <c r="E16" s="135" t="n">
        <f aca="false">IF(ISBLANK(B16), 0,IF(B16&lt;=C16, 100, IF(B16&gt;=D16, IF(B16=D16, 80, 0), 100 - ((B16-C16)/(D16-C16) * 20))))</f>
        <v>0</v>
      </c>
      <c r="F16" s="136" t="str">
        <f aca="false">IF(ISBLANK(B16), "isi data dulu", IF(B16&lt;=C16, "sesuai target", IF(AND(B16&gt;C16,B16&lt;=D16), "di dalam target", IF(B16&gt;D16, "melebihi batas", ""))))</f>
        <v>isi data dulu</v>
      </c>
      <c r="G16" s="137"/>
      <c r="H16" s="120"/>
      <c r="I16" s="120"/>
      <c r="J16" s="120"/>
      <c r="K16" s="120"/>
      <c r="L16" s="120"/>
      <c r="M16" s="120"/>
    </row>
    <row r="17" customFormat="false" ht="13.8" hidden="false" customHeight="false" outlineLevel="0" collapsed="false">
      <c r="A17" s="124" t="s">
        <v>164</v>
      </c>
      <c r="B17" s="125"/>
      <c r="C17" s="126" t="n">
        <f aca="false">C16</f>
        <v>0.45</v>
      </c>
      <c r="D17" s="126" t="n">
        <f aca="false">D16</f>
        <v>0.5</v>
      </c>
      <c r="E17" s="127" t="n">
        <f aca="false">IF(ISBLANK(B17), 0,IF(B17&lt;=C17, 100, IF(B17&gt;=D17, IF(B17=D17, 80, 0), 100 - ((B17-C17)/(D17-C17) * 20))))</f>
        <v>0</v>
      </c>
      <c r="F17" s="128" t="str">
        <f aca="false">IF(ISBLANK(B17), "isi data dulu", IF(B17&lt;=C17, "sesuai target", IF(AND(B17&gt;C17,B17&lt;=D17), "di dalam target", IF(B17&gt;D17, "melebihi batas", ""))))</f>
        <v>isi data dulu</v>
      </c>
      <c r="G17" s="129"/>
      <c r="H17" s="120"/>
      <c r="I17" s="120"/>
      <c r="J17" s="120"/>
      <c r="K17" s="120"/>
      <c r="L17" s="120"/>
      <c r="M17" s="120"/>
    </row>
    <row r="18" customFormat="false" ht="13.8" hidden="false" customHeight="false" outlineLevel="0" collapsed="false">
      <c r="A18" s="132" t="s">
        <v>165</v>
      </c>
      <c r="B18" s="133"/>
      <c r="C18" s="134" t="n">
        <f aca="false">C17</f>
        <v>0.45</v>
      </c>
      <c r="D18" s="134" t="n">
        <f aca="false">D17</f>
        <v>0.5</v>
      </c>
      <c r="E18" s="135" t="n">
        <f aca="false">IF(ISBLANK(B18), 0,IF(B18&lt;=C18, 100, IF(B18&gt;=D18, IF(B18=D18, 80, 0), 100 - ((B18-C18)/(D18-C18) * 20))))</f>
        <v>0</v>
      </c>
      <c r="F18" s="136" t="str">
        <f aca="false">IF(ISBLANK(B18), "isi data dulu", IF(B18&lt;=C18, "sesuai target", IF(AND(B18&gt;C18,B18&lt;=D18), "di dalam target", IF(B18&gt;D18, "melebihi batas", ""))))</f>
        <v>isi data dulu</v>
      </c>
      <c r="G18" s="137"/>
      <c r="H18" s="120"/>
      <c r="I18" s="120"/>
      <c r="J18" s="120"/>
      <c r="K18" s="120"/>
      <c r="L18" s="120"/>
      <c r="M18" s="120"/>
    </row>
    <row r="19" customFormat="false" ht="13.8" hidden="false" customHeight="false" outlineLevel="0" collapsed="false">
      <c r="A19" s="140" t="s">
        <v>166</v>
      </c>
      <c r="B19" s="141" t="n">
        <f aca="false">AVERAGE(B7:B18)</f>
        <v>0.685118680290479</v>
      </c>
      <c r="C19" s="142" t="n">
        <f aca="false">AVERAGE(C7:C18)</f>
        <v>0.45</v>
      </c>
      <c r="D19" s="142" t="n">
        <f aca="false">AVERAGE(D7:D18)</f>
        <v>0.5</v>
      </c>
      <c r="E19" s="143" t="n">
        <f aca="false">IF(B19&lt;=C19, 100, IF(B19&gt;=D19, IF(B19=D19, 80, 0), 100 - ((B19-C19)/(D19-C19) * 20)))</f>
        <v>0</v>
      </c>
      <c r="F19" s="144" t="str">
        <f aca="false">IF(B19&lt;=C19, "sesuai target", IF(AND(B19&gt;C19, B19&lt;=D19), "di dalam target", IF(B19&gt;D19, "melebihi batas", "")))</f>
        <v>melebihi batas</v>
      </c>
      <c r="G19" s="145"/>
      <c r="H19" s="120"/>
      <c r="I19" s="120"/>
      <c r="J19" s="120"/>
      <c r="K19" s="120"/>
      <c r="L19" s="120"/>
      <c r="M19" s="120"/>
    </row>
    <row r="20" customFormat="false" ht="14.25" hidden="false" customHeight="false" outlineLevel="0" collapsed="false">
      <c r="A20" s="120"/>
      <c r="B20" s="120"/>
      <c r="C20" s="120"/>
      <c r="D20" s="120"/>
      <c r="E20" s="120"/>
      <c r="F20" s="120"/>
      <c r="G20" s="120"/>
      <c r="H20" s="120"/>
      <c r="I20" s="120"/>
      <c r="J20" s="120"/>
      <c r="K20" s="120"/>
      <c r="L20" s="120"/>
      <c r="M20" s="120"/>
    </row>
    <row r="21" customFormat="false" ht="14.25" hidden="false" customHeight="false" outlineLevel="0" collapsed="false">
      <c r="A21" s="120"/>
      <c r="B21" s="120"/>
      <c r="C21" s="120"/>
      <c r="D21" s="120"/>
      <c r="E21" s="120"/>
      <c r="F21" s="120"/>
      <c r="G21" s="120"/>
      <c r="H21" s="120"/>
      <c r="I21" s="120"/>
      <c r="J21" s="120"/>
      <c r="K21" s="120"/>
      <c r="L21" s="120"/>
      <c r="M21" s="120"/>
    </row>
    <row r="22" customFormat="false" ht="14.25" hidden="false" customHeight="false" outlineLevel="0" collapsed="false">
      <c r="A22" s="120"/>
      <c r="B22" s="120"/>
      <c r="C22" s="120"/>
      <c r="D22" s="120"/>
      <c r="E22" s="120"/>
      <c r="F22" s="120"/>
      <c r="G22" s="120"/>
      <c r="H22" s="120"/>
      <c r="I22" s="120"/>
      <c r="J22" s="120"/>
      <c r="K22" s="120"/>
      <c r="L22" s="120"/>
      <c r="M22" s="120"/>
    </row>
    <row r="23" customFormat="false" ht="14.25" hidden="false" customHeight="false" outlineLevel="0" collapsed="false">
      <c r="A23" s="120"/>
      <c r="B23" s="120"/>
      <c r="C23" s="120"/>
      <c r="D23" s="120"/>
      <c r="E23" s="120"/>
      <c r="F23" s="120"/>
      <c r="G23" s="120"/>
      <c r="H23" s="120"/>
      <c r="I23" s="120"/>
      <c r="J23" s="120"/>
      <c r="K23" s="120"/>
      <c r="L23" s="120"/>
      <c r="M23" s="120"/>
    </row>
    <row r="24" customFormat="false" ht="14.25" hidden="false" customHeight="false" outlineLevel="0" collapsed="false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</row>
    <row r="25" customFormat="false" ht="14.25" hidden="false" customHeight="false" outlineLevel="0" collapsed="false">
      <c r="A25" s="120"/>
      <c r="B25" s="120"/>
      <c r="C25" s="120"/>
      <c r="D25" s="120"/>
      <c r="E25" s="120"/>
      <c r="F25" s="120"/>
      <c r="G25" s="120"/>
      <c r="H25" s="120"/>
      <c r="I25" s="120"/>
      <c r="J25" s="120"/>
      <c r="K25" s="120"/>
      <c r="L25" s="120"/>
      <c r="M25" s="120"/>
    </row>
    <row r="26" customFormat="false" ht="14.25" hidden="false" customHeight="false" outlineLevel="0" collapsed="false">
      <c r="A26" s="120"/>
      <c r="B26" s="120"/>
      <c r="C26" s="120"/>
      <c r="D26" s="120"/>
      <c r="E26" s="120"/>
      <c r="F26" s="120"/>
      <c r="G26" s="120"/>
      <c r="H26" s="120"/>
      <c r="I26" s="120"/>
      <c r="J26" s="120"/>
      <c r="K26" s="120"/>
      <c r="L26" s="120"/>
      <c r="M26" s="120"/>
    </row>
  </sheetData>
  <dataValidations count="5">
    <dataValidation allowBlank="true" errorStyle="stop" operator="between" showDropDown="false" showErrorMessage="false" showInputMessage="false" sqref="F7:F19" type="list">
      <formula1>"melebihi batas,di dalam target,sesuai target,isi data dulu"</formula1>
      <formula2>0</formula2>
    </dataValidation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19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</dataValidations>
  <hyperlinks>
    <hyperlink ref="C1" location="KPI!A1" display="Debt to Equity Ratio"/>
  </hyperlink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M26"/>
  <sheetViews>
    <sheetView showFormulas="false" showGridLines="true" showRowColHeaders="true" showZeros="true" rightToLeft="false" tabSelected="false" showOutlineSymbols="true" defaultGridColor="true" view="normal" topLeftCell="A1" colorId="64" zoomScale="98" zoomScaleNormal="98" zoomScalePageLayoutView="100" workbookViewId="0">
      <selection pane="topLeft" activeCell="D17" activeCellId="0" sqref="D17"/>
    </sheetView>
  </sheetViews>
  <sheetFormatPr defaultColWidth="12.5703125" defaultRowHeight="12.75" zeroHeight="false" outlineLevelRow="0" outlineLevelCol="0"/>
  <cols>
    <col collapsed="false" customWidth="true" hidden="false" outlineLevel="0" max="2" min="2" style="0" width="15.57"/>
    <col collapsed="false" customWidth="true" hidden="false" outlineLevel="0" max="3" min="3" style="0" width="19.29"/>
    <col collapsed="false" customWidth="true" hidden="false" outlineLevel="0" max="4" min="4" style="0" width="18.57"/>
    <col collapsed="false" customWidth="true" hidden="false" outlineLevel="0" max="5" min="5" style="0" width="9.57"/>
    <col collapsed="false" customWidth="true" hidden="false" outlineLevel="0" max="6" min="6" style="0" width="20.85"/>
    <col collapsed="false" customWidth="true" hidden="false" outlineLevel="0" max="8" min="8" style="0" width="13"/>
    <col collapsed="false" customWidth="true" hidden="false" outlineLevel="0" max="9" min="9" style="0" width="15"/>
  </cols>
  <sheetData>
    <row r="1" customFormat="false" ht="20.85" hidden="false" customHeight="false" outlineLevel="0" collapsed="false">
      <c r="A1" s="117" t="s">
        <v>147</v>
      </c>
      <c r="B1" s="118" t="s">
        <v>35</v>
      </c>
      <c r="C1" s="119" t="s">
        <v>43</v>
      </c>
      <c r="D1" s="120"/>
      <c r="E1" s="120"/>
      <c r="F1" s="120"/>
      <c r="G1" s="120"/>
      <c r="H1" s="120"/>
      <c r="I1" s="120"/>
      <c r="J1" s="120"/>
      <c r="K1" s="120"/>
      <c r="L1" s="120"/>
      <c r="M1" s="120"/>
    </row>
    <row r="2" customFormat="false" ht="13.8" hidden="false" customHeight="false" outlineLevel="0" collapsed="false">
      <c r="A2" s="117" t="s">
        <v>14</v>
      </c>
      <c r="B2" s="9" t="s">
        <v>39</v>
      </c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</row>
    <row r="3" customFormat="false" ht="13.8" hidden="false" customHeight="false" outlineLevel="0" collapsed="false">
      <c r="A3" s="117" t="s">
        <v>19</v>
      </c>
      <c r="B3" s="9" t="s">
        <v>45</v>
      </c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</row>
    <row r="4" customFormat="false" ht="13.8" hidden="false" customHeight="false" outlineLevel="0" collapsed="false">
      <c r="A4" s="120"/>
      <c r="B4" s="120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0"/>
    </row>
    <row r="5" customFormat="false" ht="13.8" hidden="false" customHeight="false" outlineLevel="0" collapsed="false">
      <c r="D5" s="120"/>
      <c r="E5" s="120"/>
      <c r="F5" s="120"/>
      <c r="G5" s="120"/>
      <c r="H5" s="120"/>
      <c r="I5" s="120"/>
      <c r="J5" s="120"/>
      <c r="K5" s="120"/>
      <c r="L5" s="120"/>
      <c r="M5" s="120"/>
    </row>
    <row r="6" customFormat="false" ht="13.8" hidden="false" customHeight="false" outlineLevel="0" collapsed="false">
      <c r="A6" s="121" t="s">
        <v>14</v>
      </c>
      <c r="B6" s="122" t="s">
        <v>148</v>
      </c>
      <c r="C6" s="122" t="s">
        <v>149</v>
      </c>
      <c r="D6" s="122" t="s">
        <v>29</v>
      </c>
      <c r="E6" s="122" t="s">
        <v>23</v>
      </c>
      <c r="F6" s="122" t="s">
        <v>150</v>
      </c>
      <c r="G6" s="123" t="s">
        <v>151</v>
      </c>
      <c r="H6" s="120" t="s">
        <v>167</v>
      </c>
      <c r="I6" s="120" t="s">
        <v>168</v>
      </c>
      <c r="J6" s="120"/>
      <c r="K6" s="120"/>
      <c r="L6" s="120"/>
      <c r="M6" s="120"/>
    </row>
    <row r="7" customFormat="false" ht="13.8" hidden="false" customHeight="false" outlineLevel="0" collapsed="false">
      <c r="A7" s="124" t="s">
        <v>154</v>
      </c>
      <c r="B7" s="126" t="n">
        <f aca="false">H7/I7</f>
        <v>0.0718109820334916</v>
      </c>
      <c r="C7" s="126" t="n">
        <f aca="false">KPI!K13</f>
        <v>0.5</v>
      </c>
      <c r="D7" s="126" t="n">
        <f aca="false">KPI!L13</f>
        <v>0.3</v>
      </c>
      <c r="E7" s="127" t="n">
        <f aca="false">IF(ISBLANK(B7), 0,IF(B7&lt;D7, 0, IF(B7=D7, 80, IF(B7=C7, 100, IF(B7&lt;C7, 80 + (B7-D7)/(C7-D7)*(100-80), 100 + (B7-C7)/(C7-D7)*(100-80))))))</f>
        <v>0</v>
      </c>
      <c r="F7" s="128" t="str">
        <f aca="false">IF(ISBLANK(B7), "isi data dulu",IF(B7 &lt; D7, "Dibawah target", IF(B7 &lt;= C7, "Di dalam target", "Melebihi target")))</f>
        <v>Dibawah target</v>
      </c>
      <c r="G7" s="129"/>
      <c r="H7" s="146" t="n">
        <v>1508367833</v>
      </c>
      <c r="I7" s="146" t="n">
        <v>21004695804</v>
      </c>
      <c r="J7" s="120"/>
      <c r="K7" s="120"/>
      <c r="L7" s="120"/>
      <c r="M7" s="120"/>
    </row>
    <row r="8" customFormat="false" ht="13.8" hidden="false" customHeight="false" outlineLevel="0" collapsed="false">
      <c r="A8" s="132" t="s">
        <v>155</v>
      </c>
      <c r="B8" s="134" t="n">
        <f aca="false">H8/I8</f>
        <v>0.0364033003016219</v>
      </c>
      <c r="C8" s="134" t="n">
        <f aca="false">C7</f>
        <v>0.5</v>
      </c>
      <c r="D8" s="134" t="n">
        <f aca="false">D7</f>
        <v>0.3</v>
      </c>
      <c r="E8" s="135" t="n">
        <f aca="false">IF(ISBLANK(B8), 0,IF(B8&lt;D8, 0, IF(B8=D8, 80, IF(B8=C8, 100, IF(B8&lt;C8, 80 + (B8-D8)/(C8-D8)*(100-80), 100 + (B8-C8)/(C8-D8)*(100-80))))))</f>
        <v>0</v>
      </c>
      <c r="F8" s="136" t="str">
        <f aca="false">IF(ISBLANK(B8), "isi data dulu",IF(B8 &lt; D8, "Dibawah target", IF(B8 &lt;= C8, "Di dalam target", "Melebihi target")))</f>
        <v>Dibawah target</v>
      </c>
      <c r="G8" s="137"/>
      <c r="H8" s="146" t="n">
        <v>871139754</v>
      </c>
      <c r="I8" s="146" t="n">
        <v>23930241126</v>
      </c>
      <c r="J8" s="120"/>
      <c r="K8" s="120"/>
      <c r="L8" s="120"/>
      <c r="M8" s="120"/>
    </row>
    <row r="9" customFormat="false" ht="13.8" hidden="false" customHeight="false" outlineLevel="0" collapsed="false">
      <c r="A9" s="124" t="s">
        <v>156</v>
      </c>
      <c r="B9" s="126" t="n">
        <f aca="false">H9/I9</f>
        <v>0.0537046506742229</v>
      </c>
      <c r="C9" s="126" t="n">
        <f aca="false">C8</f>
        <v>0.5</v>
      </c>
      <c r="D9" s="126" t="n">
        <f aca="false">D8</f>
        <v>0.3</v>
      </c>
      <c r="E9" s="127" t="n">
        <f aca="false">IF(ISBLANK(B9), 0,IF(B9&lt;D9, 0, IF(B9=D9, 80, IF(B9=C9, 100, IF(B9&lt;C9, 80 + (B9-D9)/(C9-D9)*(100-80), 100 + (B9-C9)/(C9-D9)*(100-80))))))</f>
        <v>0</v>
      </c>
      <c r="F9" s="128" t="str">
        <f aca="false">IF(ISBLANK(B9), "isi data dulu",IF(B9 &lt; D9, "Dibawah target", IF(B9 &lt;= C9, "Di dalam target", "Melebihi target")))</f>
        <v>Dibawah target</v>
      </c>
      <c r="G9" s="129"/>
      <c r="H9" s="146" t="n">
        <v>1302350912</v>
      </c>
      <c r="I9" s="146" t="n">
        <v>24250244544</v>
      </c>
      <c r="J9" s="120"/>
      <c r="K9" s="120"/>
      <c r="L9" s="120"/>
      <c r="M9" s="120"/>
    </row>
    <row r="10" customFormat="false" ht="13.8" hidden="false" customHeight="false" outlineLevel="0" collapsed="false">
      <c r="A10" s="132" t="s">
        <v>157</v>
      </c>
      <c r="B10" s="134" t="n">
        <f aca="false">H10/I10</f>
        <v>0.115063520131162</v>
      </c>
      <c r="C10" s="134" t="n">
        <f aca="false">C9</f>
        <v>0.5</v>
      </c>
      <c r="D10" s="134" t="n">
        <f aca="false">D9</f>
        <v>0.3</v>
      </c>
      <c r="E10" s="135" t="n">
        <f aca="false">IF(ISBLANK(B10), 0,IF(B10&lt;D10, 0, IF(B10=D10, 80, IF(B10=C10, 100, IF(B10&lt;C10, 80 + (B10-D10)/(C10-D10)*(100-80), 100 + (B10-C10)/(C10-D10)*(100-80))))))</f>
        <v>0</v>
      </c>
      <c r="F10" s="136" t="str">
        <f aca="false">IF(ISBLANK(B10), "isi data dulu",IF(B10 &lt; D10, "Dibawah target", IF(B10 &lt;= C10, "Di dalam target", "Melebihi target")))</f>
        <v>Dibawah target</v>
      </c>
      <c r="G10" s="137"/>
      <c r="H10" s="146" t="n">
        <v>2482333730</v>
      </c>
      <c r="I10" s="146" t="n">
        <v>21573594543</v>
      </c>
      <c r="J10" s="120"/>
      <c r="K10" s="120"/>
      <c r="L10" s="120"/>
      <c r="M10" s="120"/>
    </row>
    <row r="11" customFormat="false" ht="13.8" hidden="false" customHeight="false" outlineLevel="0" collapsed="false">
      <c r="A11" s="124" t="s">
        <v>158</v>
      </c>
      <c r="B11" s="126" t="n">
        <f aca="false">H11/I11</f>
        <v>0.132624125598065</v>
      </c>
      <c r="C11" s="126" t="n">
        <f aca="false">C10</f>
        <v>0.5</v>
      </c>
      <c r="D11" s="126" t="n">
        <f aca="false">D10</f>
        <v>0.3</v>
      </c>
      <c r="E11" s="127" t="n">
        <f aca="false">IF(ISBLANK(B11), 0,IF(B11&lt;D11, 0, IF(B11=D11, 80, IF(B11=C11, 100, IF(B11&lt;C11, 80 + (B11-D11)/(C11-D11)*(100-80), 100 + (B11-C11)/(C11-D11)*(100-80))))))</f>
        <v>0</v>
      </c>
      <c r="F11" s="128" t="str">
        <f aca="false">IF(ISBLANK(B11), "isi data dulu",IF(B11 &lt; D11, "Dibawah target", IF(B11 &lt;= C11, "Di dalam target", "Melebihi target")))</f>
        <v>Dibawah target</v>
      </c>
      <c r="G11" s="129"/>
      <c r="H11" s="146" t="n">
        <v>2871340868</v>
      </c>
      <c r="I11" s="146" t="n">
        <v>21650215261</v>
      </c>
      <c r="J11" s="120"/>
      <c r="K11" s="120"/>
      <c r="L11" s="120"/>
      <c r="M11" s="120"/>
    </row>
    <row r="12" customFormat="false" ht="13.8" hidden="false" customHeight="false" outlineLevel="0" collapsed="false">
      <c r="A12" s="132" t="s">
        <v>159</v>
      </c>
      <c r="B12" s="134" t="n">
        <f aca="false">H12/I12</f>
        <v>0.160308064105523</v>
      </c>
      <c r="C12" s="134" t="n">
        <f aca="false">C11</f>
        <v>0.5</v>
      </c>
      <c r="D12" s="134" t="n">
        <f aca="false">D11</f>
        <v>0.3</v>
      </c>
      <c r="E12" s="135" t="n">
        <f aca="false">IF(ISBLANK(B12), 0,IF(B12&lt;D12, 0, IF(B12=D12, 80, IF(B12=C12, 100, IF(B12&lt;C12, 80 + (B12-D12)/(C12-D12)*(100-80), 100 + (B12-C12)/(C12-D12)*(100-80))))))</f>
        <v>0</v>
      </c>
      <c r="F12" s="136" t="str">
        <f aca="false">IF(ISBLANK(B12), "isi data dulu",IF(B12 &lt; D12, "Dibawah target", IF(B12 &lt;= C12, "Di dalam target", "Melebihi target")))</f>
        <v>Dibawah target</v>
      </c>
      <c r="G12" s="137"/>
      <c r="H12" s="146" t="n">
        <v>3361388713</v>
      </c>
      <c r="I12" s="146" t="n">
        <v>20968307064</v>
      </c>
      <c r="J12" s="120"/>
      <c r="K12" s="120"/>
      <c r="L12" s="120"/>
      <c r="M12" s="120"/>
    </row>
    <row r="13" customFormat="false" ht="13.8" hidden="false" customHeight="false" outlineLevel="0" collapsed="false">
      <c r="A13" s="124" t="s">
        <v>160</v>
      </c>
      <c r="B13" s="134" t="n">
        <f aca="false">H13/I13</f>
        <v>0.148901279533266</v>
      </c>
      <c r="C13" s="134" t="n">
        <f aca="false">C12</f>
        <v>0.5</v>
      </c>
      <c r="D13" s="134" t="n">
        <f aca="false">D12</f>
        <v>0.3</v>
      </c>
      <c r="E13" s="127" t="n">
        <f aca="false">IF(ISBLANK(B13), 0,IF(B13&lt;D13, 0, IF(B13=D13, 80, IF(B13=C13, 100, IF(B13&lt;C13, 80 + (B13-D13)/(C13-D13)*(100-80), 100 + (B13-C13)/(C13-D13)*(100-80))))))</f>
        <v>0</v>
      </c>
      <c r="F13" s="128" t="str">
        <f aca="false">IF(ISBLANK(B13), "isi data dulu",IF(B13 &lt; D13, "Dibawah target", IF(B13 &lt;= C13, "Di dalam target", "Melebihi target")))</f>
        <v>Dibawah target</v>
      </c>
      <c r="G13" s="129"/>
      <c r="H13" s="146" t="n">
        <v>3047654719</v>
      </c>
      <c r="I13" s="146" t="n">
        <v>20467619409</v>
      </c>
      <c r="J13" s="120"/>
      <c r="K13" s="120"/>
      <c r="L13" s="120"/>
      <c r="M13" s="120"/>
    </row>
    <row r="14" customFormat="false" ht="13.8" hidden="false" customHeight="false" outlineLevel="0" collapsed="false">
      <c r="A14" s="132" t="s">
        <v>161</v>
      </c>
      <c r="B14" s="134" t="n">
        <f aca="false">H14/I14</f>
        <v>0.141058484376613</v>
      </c>
      <c r="C14" s="134" t="n">
        <f aca="false">C13</f>
        <v>0.5</v>
      </c>
      <c r="D14" s="134" t="n">
        <f aca="false">D13</f>
        <v>0.3</v>
      </c>
      <c r="E14" s="135" t="n">
        <f aca="false">IF(ISBLANK(B14), 0,IF(B14&lt;D14, 0, IF(B14=D14, 80, IF(B14=C14, 100, IF(B14&lt;C14, 80 + (B14-D14)/(C14-D14)*(100-80), 100 + (B14-C14)/(C14-D14)*(100-80))))))</f>
        <v>0</v>
      </c>
      <c r="F14" s="136" t="str">
        <f aca="false">IF(ISBLANK(B14), "isi data dulu",IF(B14 &lt; D14, "Dibawah target", IF(B14 &lt;= C14, "Di dalam target", "Melebihi target")))</f>
        <v>Dibawah target</v>
      </c>
      <c r="G14" s="137"/>
      <c r="H14" s="146" t="n">
        <v>2909589644.59</v>
      </c>
      <c r="I14" s="146" t="n">
        <v>20626831894.93</v>
      </c>
      <c r="J14" s="120"/>
      <c r="K14" s="120"/>
      <c r="L14" s="120"/>
      <c r="M14" s="120"/>
    </row>
    <row r="15" customFormat="false" ht="13.8" hidden="false" customHeight="false" outlineLevel="0" collapsed="false">
      <c r="A15" s="124" t="s">
        <v>162</v>
      </c>
      <c r="B15" s="134" t="n">
        <f aca="false">H15/I15</f>
        <v>0.113999994049531</v>
      </c>
      <c r="C15" s="134" t="n">
        <f aca="false">C14</f>
        <v>0.5</v>
      </c>
      <c r="D15" s="134" t="n">
        <f aca="false">D14</f>
        <v>0.3</v>
      </c>
      <c r="E15" s="127" t="n">
        <f aca="false">IF(ISBLANK(B15), 0,IF(B15&lt;D15, 0, IF(B15=D15, 80, IF(B15=C15, 100, IF(B15&lt;C15, 80 + (B15-D15)/(C15-D15)*(100-80), 100 + (B15-C15)/(C15-D15)*(100-80))))))</f>
        <v>0</v>
      </c>
      <c r="F15" s="128" t="str">
        <f aca="false">IF(ISBLANK(B15), "isi data dulu",IF(B15 &lt; D15, "Dibawah target", IF(B15 &lt;= C15, "Di dalam target", "Melebihi target")))</f>
        <v>Dibawah target</v>
      </c>
      <c r="G15" s="129"/>
      <c r="H15" s="120" t="n">
        <v>2285458833.62</v>
      </c>
      <c r="I15" s="120" t="n">
        <v>20047885551.88</v>
      </c>
      <c r="J15" s="120"/>
      <c r="K15" s="120"/>
      <c r="L15" s="120"/>
      <c r="M15" s="120"/>
    </row>
    <row r="16" customFormat="false" ht="13.8" hidden="false" customHeight="false" outlineLevel="0" collapsed="false">
      <c r="A16" s="132" t="s">
        <v>163</v>
      </c>
      <c r="B16" s="134"/>
      <c r="C16" s="134"/>
      <c r="D16" s="134"/>
      <c r="E16" s="135" t="n">
        <f aca="false">IF(ISBLANK(B16), 0,IF(B16&lt;D16, 0, IF(B16=D16, 80, IF(B16=C16, 100, IF(B16&lt;C16, 80 + (B16-D16)/(C16-D16)*(100-80), 100 + (B16-C16)/(C16-D16)*(100-80))))))</f>
        <v>0</v>
      </c>
      <c r="F16" s="136" t="str">
        <f aca="false">IF(ISBLANK(B16), "isi data dulu",IF(B16 &lt; D16, "Dibawah target", IF(B16 &lt;= C16, "Di dalam target", "Melebihi target")))</f>
        <v>isi data dulu</v>
      </c>
      <c r="G16" s="137"/>
      <c r="H16" s="120"/>
      <c r="I16" s="120"/>
      <c r="J16" s="120"/>
      <c r="K16" s="120"/>
      <c r="L16" s="120"/>
      <c r="M16" s="120"/>
    </row>
    <row r="17" customFormat="false" ht="13.8" hidden="false" customHeight="false" outlineLevel="0" collapsed="false">
      <c r="A17" s="124" t="s">
        <v>164</v>
      </c>
      <c r="B17" s="126"/>
      <c r="C17" s="126"/>
      <c r="D17" s="126"/>
      <c r="E17" s="127" t="n">
        <f aca="false">IF(ISBLANK(B17), 0,IF(B17&lt;D17, 0, IF(B17=D17, 80, IF(B17=C17, 100, IF(B17&lt;C17, 80 + (B17-D17)/(C17-D17)*(100-80), 100 + (B17-C17)/(C17-D17)*(100-80))))))</f>
        <v>0</v>
      </c>
      <c r="F17" s="128" t="str">
        <f aca="false">IF(ISBLANK(B17), "isi data dulu",IF(B17 &lt; D17, "Dibawah target", IF(B17 &lt;= C17, "Di dalam target", "Melebihi target")))</f>
        <v>isi data dulu</v>
      </c>
      <c r="G17" s="129"/>
      <c r="H17" s="120"/>
      <c r="I17" s="120"/>
      <c r="J17" s="120"/>
      <c r="K17" s="120"/>
      <c r="L17" s="120"/>
      <c r="M17" s="120"/>
    </row>
    <row r="18" customFormat="false" ht="13.8" hidden="false" customHeight="false" outlineLevel="0" collapsed="false">
      <c r="A18" s="132" t="s">
        <v>165</v>
      </c>
      <c r="B18" s="134"/>
      <c r="C18" s="134"/>
      <c r="D18" s="134"/>
      <c r="E18" s="135" t="n">
        <f aca="false">IF(ISBLANK(B18), 0,IF(B18&lt;D18, 0, IF(B18=D18, 80, IF(B18=C18, 100, IF(B18&lt;C18, 80 + (B18-D18)/(C18-D18)*(100-80), 100 + (B18-C18)/(C18-D18)*(100-80))))))</f>
        <v>0</v>
      </c>
      <c r="F18" s="136" t="str">
        <f aca="false">IF(ISBLANK(B18), "isi data dulu",IF(B18 &lt; D18, "Dibawah target", IF(B18 &lt;= C18, "Di dalam target", "Melebihi target")))</f>
        <v>isi data dulu</v>
      </c>
      <c r="G18" s="137"/>
      <c r="H18" s="120"/>
      <c r="I18" s="120"/>
      <c r="J18" s="120"/>
      <c r="K18" s="120"/>
      <c r="L18" s="120"/>
      <c r="M18" s="120"/>
    </row>
    <row r="19" customFormat="false" ht="13.8" hidden="false" customHeight="false" outlineLevel="0" collapsed="false">
      <c r="A19" s="140" t="s">
        <v>166</v>
      </c>
      <c r="B19" s="142" t="n">
        <f aca="false">SUM(B7:B18)</f>
        <v>0.973874400803495</v>
      </c>
      <c r="C19" s="142" t="n">
        <f aca="false">SUM(C7:C18)</f>
        <v>4.5</v>
      </c>
      <c r="D19" s="142" t="n">
        <f aca="false">SUM(D7:D18)</f>
        <v>2.7</v>
      </c>
      <c r="E19" s="147" t="n">
        <f aca="false">IF(B19&lt;D19,0,((B19/C19)*100))</f>
        <v>0</v>
      </c>
      <c r="F19" s="144" t="str">
        <f aca="false">IF(B19 &lt; D19, "Dibawah target", IF(B19 &lt;= C19, "Di dalam target", "Melebihi target"))</f>
        <v>Dibawah target</v>
      </c>
      <c r="G19" s="145"/>
      <c r="H19" s="120"/>
      <c r="I19" s="120"/>
      <c r="J19" s="120"/>
      <c r="K19" s="120"/>
      <c r="L19" s="120"/>
      <c r="M19" s="120"/>
    </row>
    <row r="20" customFormat="false" ht="14.25" hidden="false" customHeight="false" outlineLevel="0" collapsed="false">
      <c r="A20" s="120"/>
      <c r="B20" s="120"/>
      <c r="C20" s="120"/>
      <c r="D20" s="120"/>
      <c r="E20" s="120"/>
      <c r="F20" s="120"/>
      <c r="G20" s="120"/>
      <c r="H20" s="120"/>
      <c r="I20" s="120"/>
      <c r="J20" s="120"/>
      <c r="K20" s="120"/>
      <c r="L20" s="120"/>
      <c r="M20" s="120"/>
    </row>
    <row r="21" customFormat="false" ht="14.25" hidden="false" customHeight="false" outlineLevel="0" collapsed="false">
      <c r="A21" s="120"/>
      <c r="B21" s="120"/>
      <c r="C21" s="120"/>
      <c r="D21" s="120"/>
      <c r="E21" s="120"/>
      <c r="F21" s="120"/>
      <c r="G21" s="120"/>
      <c r="H21" s="120"/>
      <c r="I21" s="120"/>
      <c r="J21" s="120"/>
      <c r="K21" s="120"/>
      <c r="L21" s="120"/>
      <c r="M21" s="120"/>
    </row>
    <row r="22" customFormat="false" ht="14.25" hidden="false" customHeight="false" outlineLevel="0" collapsed="false">
      <c r="A22" s="120"/>
      <c r="B22" s="120"/>
      <c r="C22" s="120"/>
      <c r="D22" s="120"/>
      <c r="E22" s="120"/>
      <c r="F22" s="120"/>
      <c r="G22" s="120"/>
      <c r="H22" s="120"/>
      <c r="I22" s="120"/>
      <c r="J22" s="120"/>
      <c r="K22" s="120"/>
      <c r="L22" s="120"/>
      <c r="M22" s="120"/>
    </row>
    <row r="23" customFormat="false" ht="14.25" hidden="false" customHeight="false" outlineLevel="0" collapsed="false">
      <c r="A23" s="120"/>
      <c r="B23" s="120"/>
      <c r="C23" s="120"/>
      <c r="D23" s="120"/>
      <c r="E23" s="120"/>
      <c r="F23" s="120"/>
      <c r="G23" s="120"/>
      <c r="H23" s="120"/>
      <c r="I23" s="120"/>
      <c r="J23" s="120"/>
      <c r="K23" s="120"/>
      <c r="L23" s="120"/>
      <c r="M23" s="120"/>
    </row>
    <row r="24" customFormat="false" ht="14.25" hidden="false" customHeight="false" outlineLevel="0" collapsed="false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</row>
    <row r="25" customFormat="false" ht="14.25" hidden="false" customHeight="false" outlineLevel="0" collapsed="false">
      <c r="A25" s="120"/>
      <c r="B25" s="120"/>
      <c r="C25" s="120"/>
      <c r="D25" s="120"/>
      <c r="E25" s="120"/>
      <c r="F25" s="120"/>
      <c r="G25" s="120"/>
      <c r="H25" s="120"/>
      <c r="I25" s="120"/>
      <c r="J25" s="120"/>
      <c r="K25" s="120"/>
      <c r="L25" s="120"/>
      <c r="M25" s="120"/>
    </row>
    <row r="26" customFormat="false" ht="14.25" hidden="false" customHeight="false" outlineLevel="0" collapsed="false">
      <c r="A26" s="120"/>
      <c r="B26" s="120"/>
      <c r="C26" s="120"/>
      <c r="D26" s="120"/>
      <c r="E26" s="120"/>
      <c r="F26" s="120"/>
      <c r="G26" s="120"/>
      <c r="H26" s="120"/>
      <c r="I26" s="120"/>
      <c r="J26" s="120"/>
      <c r="K26" s="120"/>
      <c r="L26" s="120"/>
      <c r="M26" s="120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D19" type="custom">
      <formula1>AND(ISNUMBER(B7),(NOT(OR(NOT(ISERROR(DATEVALUE(B7))), AND(ISNUMBER(B7), LEFT(CELL("format", B7))="D")))))</formula1>
      <formula2>0</formula2>
    </dataValidation>
    <dataValidation allowBlank="true" errorStyle="stop" operator="between" showDropDown="false" showErrorMessage="false" showInputMessage="false" sqref="F7:F19" type="list">
      <formula1>"Di dalam target,Dibawah target,Melebihi target,isi data dulu"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</dataValidations>
  <hyperlinks>
    <hyperlink ref="C1" location="F1b!A1" display="Cash Ratio"/>
  </hyperlink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  <tableParts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L26"/>
  <sheetViews>
    <sheetView showFormulas="false" showGridLines="true" showRowColHeaders="true" showZeros="true" rightToLeft="false" tabSelected="false" showOutlineSymbols="true" defaultGridColor="true" view="normal" topLeftCell="A4" colorId="64" zoomScale="98" zoomScaleNormal="98" zoomScalePageLayoutView="100" workbookViewId="0">
      <selection pane="topLeft" activeCell="B19" activeCellId="0" sqref="B19"/>
    </sheetView>
  </sheetViews>
  <sheetFormatPr defaultColWidth="12.5703125" defaultRowHeight="12.75" zeroHeight="false" outlineLevelRow="0" outlineLevelCol="0"/>
  <cols>
    <col collapsed="false" customWidth="true" hidden="false" outlineLevel="0" max="2" min="2" style="0" width="18.86"/>
    <col collapsed="false" customWidth="true" hidden="false" outlineLevel="0" max="3" min="3" style="0" width="25"/>
    <col collapsed="false" customWidth="true" hidden="false" outlineLevel="0" max="4" min="4" style="0" width="18.57"/>
    <col collapsed="false" customWidth="true" hidden="false" outlineLevel="0" max="5" min="5" style="0" width="17.57"/>
    <col collapsed="false" customWidth="true" hidden="false" outlineLevel="0" max="6" min="6" style="0" width="18.57"/>
    <col collapsed="false" customWidth="true" hidden="false" outlineLevel="0" max="8" min="8" style="0" width="22.71"/>
  </cols>
  <sheetData>
    <row r="1" customFormat="false" ht="20.85" hidden="false" customHeight="false" outlineLevel="0" collapsed="false">
      <c r="A1" s="117" t="s">
        <v>147</v>
      </c>
      <c r="B1" s="118" t="s">
        <v>49</v>
      </c>
      <c r="C1" s="119" t="s">
        <v>50</v>
      </c>
      <c r="D1" s="120"/>
      <c r="E1" s="120"/>
      <c r="F1" s="120"/>
      <c r="G1" s="120"/>
      <c r="H1" s="120"/>
      <c r="I1" s="120"/>
      <c r="J1" s="120"/>
    </row>
    <row r="2" customFormat="false" ht="13.8" hidden="false" customHeight="false" outlineLevel="0" collapsed="false">
      <c r="A2" s="117" t="s">
        <v>14</v>
      </c>
      <c r="B2" s="9" t="s">
        <v>39</v>
      </c>
      <c r="C2" s="120"/>
      <c r="D2" s="120"/>
      <c r="E2" s="120"/>
      <c r="F2" s="120"/>
      <c r="G2" s="120"/>
      <c r="H2" s="120"/>
      <c r="I2" s="120"/>
      <c r="J2" s="120"/>
    </row>
    <row r="3" customFormat="false" ht="13.8" hidden="false" customHeight="false" outlineLevel="0" collapsed="false">
      <c r="A3" s="117" t="s">
        <v>19</v>
      </c>
      <c r="B3" s="9" t="s">
        <v>41</v>
      </c>
      <c r="C3" s="120"/>
      <c r="D3" s="120"/>
      <c r="E3" s="120"/>
      <c r="F3" s="120"/>
      <c r="G3" s="120"/>
      <c r="H3" s="120"/>
      <c r="I3" s="120"/>
      <c r="J3" s="120"/>
    </row>
    <row r="4" customFormat="false" ht="13.8" hidden="false" customHeight="false" outlineLevel="0" collapsed="false">
      <c r="A4" s="120"/>
      <c r="B4" s="120"/>
      <c r="C4" s="120"/>
      <c r="D4" s="120"/>
      <c r="E4" s="120"/>
      <c r="F4" s="120"/>
      <c r="G4" s="120"/>
      <c r="H4" s="120"/>
      <c r="I4" s="120"/>
      <c r="J4" s="120"/>
    </row>
    <row r="5" customFormat="false" ht="13.8" hidden="false" customHeight="false" outlineLevel="0" collapsed="false">
      <c r="D5" s="120"/>
      <c r="E5" s="120"/>
      <c r="F5" s="120"/>
      <c r="G5" s="120"/>
      <c r="H5" s="120"/>
      <c r="I5" s="120"/>
      <c r="J5" s="120"/>
    </row>
    <row r="6" customFormat="false" ht="13.8" hidden="false" customHeight="false" outlineLevel="0" collapsed="false">
      <c r="A6" s="121" t="s">
        <v>14</v>
      </c>
      <c r="B6" s="148" t="s">
        <v>169</v>
      </c>
      <c r="C6" s="148" t="s">
        <v>170</v>
      </c>
      <c r="D6" s="122" t="s">
        <v>148</v>
      </c>
      <c r="E6" s="122" t="s">
        <v>149</v>
      </c>
      <c r="F6" s="122" t="s">
        <v>29</v>
      </c>
      <c r="G6" s="122" t="s">
        <v>23</v>
      </c>
      <c r="H6" s="122" t="s">
        <v>150</v>
      </c>
      <c r="I6" s="123" t="s">
        <v>151</v>
      </c>
      <c r="J6" s="120"/>
      <c r="K6" s="120"/>
      <c r="L6" s="120"/>
    </row>
    <row r="7" customFormat="false" ht="13.8" hidden="false" customHeight="false" outlineLevel="0" collapsed="false">
      <c r="A7" s="124" t="s">
        <v>154</v>
      </c>
      <c r="B7" s="149" t="n">
        <v>8205234677</v>
      </c>
      <c r="C7" s="150" t="n">
        <v>5099060264</v>
      </c>
      <c r="D7" s="151" t="n">
        <f aca="false">C7/B7</f>
        <v>0.621439905709598</v>
      </c>
      <c r="E7" s="151" t="n">
        <f aca="false">KPI!K15</f>
        <v>0.35</v>
      </c>
      <c r="F7" s="151" t="n">
        <f aca="false">KPI!L15</f>
        <v>0.4</v>
      </c>
      <c r="G7" s="127" t="n">
        <f aca="false">IF(ISBLANK(D7), 0,IF(D7&lt;=E7, 100, IF(D7&gt;=F7, IF(D7=F7, 80, 0), 100 - ((D7-E7)/(F7-E7) * 20))))</f>
        <v>0</v>
      </c>
      <c r="H7" s="128" t="str">
        <f aca="false">IF(ISBLANK(D7), "isi data dulu", IF(D7&lt;=E7, "sesuai target", IF(AND(D7&gt;E7,D7&lt;=F7), "di dalam target", IF(D7&gt;F7, "melebihi batas", ""))))</f>
        <v>melebihi batas</v>
      </c>
      <c r="I7" s="129"/>
      <c r="J7" s="120"/>
      <c r="K7" s="120"/>
      <c r="L7" s="120"/>
    </row>
    <row r="8" customFormat="false" ht="13.8" hidden="false" customHeight="false" outlineLevel="0" collapsed="false">
      <c r="A8" s="132" t="s">
        <v>155</v>
      </c>
      <c r="B8" s="152" t="n">
        <v>7163925482</v>
      </c>
      <c r="C8" s="152" t="n">
        <v>5088104270</v>
      </c>
      <c r="D8" s="153" t="n">
        <f aca="false">C8/B8</f>
        <v>0.710239697884116</v>
      </c>
      <c r="E8" s="153" t="n">
        <f aca="false">E7</f>
        <v>0.35</v>
      </c>
      <c r="F8" s="153" t="n">
        <f aca="false">F7</f>
        <v>0.4</v>
      </c>
      <c r="G8" s="135" t="n">
        <f aca="false">IF(ISBLANK(D8), 0,IF(D8&lt;=E8, 100, IF(D8&gt;=F8, IF(D8=F8, 80, 0), 100 - ((D8-E8)/(F8-E8) * 20))))</f>
        <v>0</v>
      </c>
      <c r="H8" s="136" t="str">
        <f aca="false">IF(ISBLANK(D8), "isi data dulu", IF(D8&lt;=E8, "sesuai target", IF(AND(D8&gt;E8,D8&lt;=F8), "di dalam target", IF(D8&gt;F8, "melebihi batas", ""))))</f>
        <v>melebihi batas</v>
      </c>
      <c r="I8" s="137"/>
      <c r="J8" s="120"/>
      <c r="K8" s="120"/>
      <c r="L8" s="120"/>
    </row>
    <row r="9" customFormat="false" ht="13.8" hidden="false" customHeight="false" outlineLevel="0" collapsed="false">
      <c r="A9" s="124" t="s">
        <v>156</v>
      </c>
      <c r="B9" s="149" t="n">
        <v>9581921472</v>
      </c>
      <c r="C9" s="149" t="n">
        <v>6612969855</v>
      </c>
      <c r="D9" s="151" t="n">
        <f aca="false">C9/B9</f>
        <v>0.690150704566325</v>
      </c>
      <c r="E9" s="151" t="n">
        <f aca="false">E8</f>
        <v>0.35</v>
      </c>
      <c r="F9" s="151" t="n">
        <f aca="false">F8</f>
        <v>0.4</v>
      </c>
      <c r="G9" s="127" t="n">
        <f aca="false">IF(ISBLANK(D9), 0,IF(D9&lt;=E9, 100, IF(D9&gt;=F9, IF(D9=F9, 80, 0), 100 - ((D9-E9)/(F9-E9) * 20))))</f>
        <v>0</v>
      </c>
      <c r="H9" s="128" t="str">
        <f aca="false">IF(ISBLANK(D9), "isi data dulu", IF(D9&lt;=E9, "sesuai target", IF(AND(D9&gt;E9,D9&lt;=F9), "di dalam target", IF(D9&gt;F9, "melebihi batas", ""))))</f>
        <v>melebihi batas</v>
      </c>
      <c r="I9" s="129"/>
      <c r="J9" s="120"/>
      <c r="K9" s="120"/>
      <c r="L9" s="120"/>
    </row>
    <row r="10" customFormat="false" ht="13.8" hidden="false" customHeight="false" outlineLevel="0" collapsed="false">
      <c r="A10" s="132" t="s">
        <v>157</v>
      </c>
      <c r="B10" s="152" t="n">
        <v>10497285876</v>
      </c>
      <c r="C10" s="152" t="n">
        <v>5304527106</v>
      </c>
      <c r="D10" s="153" t="n">
        <f aca="false">C10/B10</f>
        <v>0.505323677821118</v>
      </c>
      <c r="E10" s="153" t="n">
        <f aca="false">E9</f>
        <v>0.35</v>
      </c>
      <c r="F10" s="153" t="n">
        <f aca="false">F9</f>
        <v>0.4</v>
      </c>
      <c r="G10" s="135" t="n">
        <f aca="false">IF(ISBLANK(D10), 0,IF(D10&lt;=E10, 100, IF(D10&gt;=F10, IF(D10=F10, 80, 0), 100 - ((D10-E10)/(F10-E10) * 20))))</f>
        <v>0</v>
      </c>
      <c r="H10" s="136" t="str">
        <f aca="false">IF(ISBLANK(D10), "isi data dulu", IF(D10&lt;=E10, "sesuai target", IF(AND(D10&gt;E10,D10&lt;=F10), "di dalam target", IF(D10&gt;F10, "melebihi batas", ""))))</f>
        <v>melebihi batas</v>
      </c>
      <c r="I10" s="137"/>
      <c r="J10" s="120"/>
      <c r="K10" s="120"/>
      <c r="L10" s="120"/>
    </row>
    <row r="11" customFormat="false" ht="13.8" hidden="false" customHeight="false" outlineLevel="0" collapsed="false">
      <c r="A11" s="124" t="s">
        <v>158</v>
      </c>
      <c r="B11" s="149" t="n">
        <v>8690819165</v>
      </c>
      <c r="C11" s="149" t="n">
        <v>5245798354</v>
      </c>
      <c r="D11" s="151" t="n">
        <f aca="false">C11/B11</f>
        <v>0.603602290463721</v>
      </c>
      <c r="E11" s="151" t="n">
        <f aca="false">E10</f>
        <v>0.35</v>
      </c>
      <c r="F11" s="151" t="n">
        <f aca="false">F10</f>
        <v>0.4</v>
      </c>
      <c r="G11" s="127" t="n">
        <f aca="false">IF(ISBLANK(D11), 0,IF(D11&lt;=E11, 100, IF(D11&gt;=F11, IF(D11=F11, 80, 0), 100 - ((D11-E11)/(F11-E11) * 20))))</f>
        <v>0</v>
      </c>
      <c r="H11" s="128" t="str">
        <f aca="false">IF(ISBLANK(D11), "isi data dulu", IF(D11&lt;=E11, "sesuai target", IF(AND(D11&gt;E11,D11&lt;=F11), "di dalam target", IF(D11&gt;F11, "melebihi batas", ""))))</f>
        <v>melebihi batas</v>
      </c>
      <c r="I11" s="129"/>
      <c r="J11" s="120"/>
      <c r="K11" s="120"/>
      <c r="L11" s="120"/>
    </row>
    <row r="12" customFormat="false" ht="13.8" hidden="false" customHeight="false" outlineLevel="0" collapsed="false">
      <c r="A12" s="132" t="s">
        <v>159</v>
      </c>
      <c r="B12" s="152" t="n">
        <v>9004146402</v>
      </c>
      <c r="C12" s="152" t="n">
        <v>5001822867</v>
      </c>
      <c r="D12" s="151" t="n">
        <f aca="false">C12/B12</f>
        <v>0.555502170187837</v>
      </c>
      <c r="E12" s="153" t="n">
        <f aca="false">E11</f>
        <v>0.35</v>
      </c>
      <c r="F12" s="153" t="n">
        <f aca="false">F11</f>
        <v>0.4</v>
      </c>
      <c r="G12" s="135" t="n">
        <f aca="false">IF(ISBLANK(D12), 0,IF(D12&lt;=E12, 100, IF(D12&gt;=F12, IF(D12=F12, 80, 0), 100 - ((D12-E12)/(F12-E12) * 20))))</f>
        <v>0</v>
      </c>
      <c r="H12" s="136" t="str">
        <f aca="false">IF(ISBLANK(D12), "isi data dulu", IF(D12&lt;=E12, "sesuai target", IF(AND(D12&gt;E12,D12&lt;=F12), "di dalam target", IF(D12&gt;F12, "melebihi batas", ""))))</f>
        <v>melebihi batas</v>
      </c>
      <c r="I12" s="137"/>
      <c r="J12" s="120"/>
      <c r="K12" s="120"/>
      <c r="L12" s="120"/>
    </row>
    <row r="13" customFormat="false" ht="13.8" hidden="false" customHeight="false" outlineLevel="0" collapsed="false">
      <c r="A13" s="124" t="s">
        <v>160</v>
      </c>
      <c r="B13" s="152" t="n">
        <v>8761327592</v>
      </c>
      <c r="C13" s="152" t="n">
        <v>5002394940</v>
      </c>
      <c r="D13" s="151" t="n">
        <f aca="false">C13/B13</f>
        <v>0.57096312031155</v>
      </c>
      <c r="E13" s="151" t="n">
        <f aca="false">E12</f>
        <v>0.35</v>
      </c>
      <c r="F13" s="151" t="n">
        <f aca="false">F12</f>
        <v>0.4</v>
      </c>
      <c r="G13" s="127" t="n">
        <f aca="false">IF(ISBLANK(D13), 0,IF(D13&lt;=E13, 100, IF(D13&gt;=F13, IF(D13=F13, 80, 0), 100 - ((D13-E13)/(F13-E13) * 20))))</f>
        <v>0</v>
      </c>
      <c r="H13" s="128" t="str">
        <f aca="false">IF(ISBLANK(D13), "isi data dulu", IF(D13&lt;=E13, "sesuai target", IF(AND(D13&gt;E13,D13&lt;=F13), "di dalam target", IF(D13&gt;F13, "melebihi batas", ""))))</f>
        <v>melebihi batas</v>
      </c>
      <c r="I13" s="129"/>
      <c r="J13" s="120"/>
      <c r="K13" s="120"/>
      <c r="L13" s="120"/>
    </row>
    <row r="14" customFormat="false" ht="13.8" hidden="false" customHeight="false" outlineLevel="0" collapsed="false">
      <c r="A14" s="132" t="s">
        <v>161</v>
      </c>
      <c r="B14" s="152" t="n">
        <v>8440291854.98</v>
      </c>
      <c r="C14" s="152" t="n">
        <v>5271880620.62</v>
      </c>
      <c r="D14" s="151" t="n">
        <f aca="false">C14/B14</f>
        <v>0.624608806330488</v>
      </c>
      <c r="E14" s="153" t="n">
        <f aca="false">E13</f>
        <v>0.35</v>
      </c>
      <c r="F14" s="153" t="n">
        <f aca="false">F13</f>
        <v>0.4</v>
      </c>
      <c r="G14" s="135" t="n">
        <f aca="false">IF(ISBLANK(D14), 0,IF(D14&lt;=E14, 100, IF(D14&gt;=F14, IF(D14=F14, 80, 0), 100 - ((D14-E14)/(F14-E14) * 20))))</f>
        <v>0</v>
      </c>
      <c r="H14" s="136" t="str">
        <f aca="false">IF(ISBLANK(D14), "isi data dulu", IF(D14&lt;=E14, "sesuai target", IF(AND(D14&gt;E14,D14&lt;=F14), "di dalam target", IF(D14&gt;F14, "melebihi batas", ""))))</f>
        <v>melebihi batas</v>
      </c>
      <c r="I14" s="137"/>
      <c r="J14" s="120"/>
      <c r="K14" s="120"/>
      <c r="L14" s="120"/>
    </row>
    <row r="15" customFormat="false" ht="13.8" hidden="false" customHeight="false" outlineLevel="0" collapsed="false">
      <c r="A15" s="124" t="s">
        <v>162</v>
      </c>
      <c r="B15" s="152" t="n">
        <v>7749506766.13</v>
      </c>
      <c r="C15" s="152" t="n">
        <v>5020558114.04</v>
      </c>
      <c r="D15" s="151" t="n">
        <f aca="false">C15/B15</f>
        <v>0.647855181697867</v>
      </c>
      <c r="E15" s="151" t="n">
        <f aca="false">E14</f>
        <v>0.35</v>
      </c>
      <c r="F15" s="151" t="n">
        <f aca="false">F14</f>
        <v>0.4</v>
      </c>
      <c r="G15" s="127" t="n">
        <f aca="false">IF(ISBLANK(D15), 0,IF(D15&lt;=E15, 100, IF(D15&gt;=F15, IF(D15=F15, 80, 0), 100 - ((D15-E15)/(F15-E15) * 20))))</f>
        <v>0</v>
      </c>
      <c r="H15" s="128" t="str">
        <f aca="false">IF(ISBLANK(D15), "isi data dulu", IF(D15&lt;=E15, "sesuai target", IF(AND(D15&gt;E15,D15&lt;=F15), "di dalam target", IF(D15&gt;F15, "melebihi batas", ""))))</f>
        <v>melebihi batas</v>
      </c>
      <c r="I15" s="129"/>
      <c r="J15" s="120"/>
      <c r="K15" s="120"/>
      <c r="L15" s="120"/>
    </row>
    <row r="16" customFormat="false" ht="13.8" hidden="false" customHeight="false" outlineLevel="0" collapsed="false">
      <c r="A16" s="132" t="s">
        <v>163</v>
      </c>
      <c r="B16" s="134"/>
      <c r="C16" s="134"/>
      <c r="D16" s="153"/>
      <c r="E16" s="153" t="n">
        <f aca="false">E15</f>
        <v>0.35</v>
      </c>
      <c r="F16" s="153" t="n">
        <f aca="false">F15</f>
        <v>0.4</v>
      </c>
      <c r="G16" s="135" t="n">
        <f aca="false">IF(ISBLANK(D16), 0,IF(D16&lt;=E16, 100, IF(D16&gt;=F16, IF(D16=F16, 80, 0), 100 - ((D16-E16)/(F16-E16) * 20))))</f>
        <v>0</v>
      </c>
      <c r="H16" s="136" t="str">
        <f aca="false">IF(ISBLANK(D16), "isi data dulu", IF(D16&lt;=E16, "sesuai target", IF(AND(D16&gt;E16,D16&lt;=F16), "di dalam target", IF(D16&gt;F16, "melebihi batas", ""))))</f>
        <v>isi data dulu</v>
      </c>
      <c r="I16" s="137"/>
      <c r="J16" s="120"/>
      <c r="K16" s="120"/>
      <c r="L16" s="120"/>
    </row>
    <row r="17" customFormat="false" ht="13.8" hidden="false" customHeight="false" outlineLevel="0" collapsed="false">
      <c r="A17" s="124" t="s">
        <v>164</v>
      </c>
      <c r="B17" s="126"/>
      <c r="C17" s="126"/>
      <c r="D17" s="151"/>
      <c r="E17" s="151" t="n">
        <f aca="false">E16</f>
        <v>0.35</v>
      </c>
      <c r="F17" s="151" t="n">
        <f aca="false">F16</f>
        <v>0.4</v>
      </c>
      <c r="G17" s="127" t="n">
        <f aca="false">IF(ISBLANK(D17), 0,IF(D17&lt;=E17, 100, IF(D17&gt;=F17, IF(D17=F17, 80, 0), 100 - ((D17-E17)/(F17-E17) * 20))))</f>
        <v>0</v>
      </c>
      <c r="H17" s="128" t="str">
        <f aca="false">IF(ISBLANK(D17), "isi data dulu", IF(D17&lt;=E17, "sesuai target", IF(AND(D17&gt;E17,D17&lt;=F17), "di dalam target", IF(D17&gt;F17, "melebihi batas", ""))))</f>
        <v>isi data dulu</v>
      </c>
      <c r="I17" s="129"/>
      <c r="J17" s="120"/>
      <c r="K17" s="120"/>
      <c r="L17" s="120"/>
    </row>
    <row r="18" customFormat="false" ht="13.8" hidden="false" customHeight="false" outlineLevel="0" collapsed="false">
      <c r="A18" s="132" t="s">
        <v>165</v>
      </c>
      <c r="B18" s="134"/>
      <c r="C18" s="134"/>
      <c r="D18" s="153"/>
      <c r="E18" s="153" t="n">
        <f aca="false">E17</f>
        <v>0.35</v>
      </c>
      <c r="F18" s="153" t="n">
        <f aca="false">F17</f>
        <v>0.4</v>
      </c>
      <c r="G18" s="135" t="n">
        <f aca="false">IF(ISBLANK(D18), 0,IF(D18&lt;=E18, 100, IF(D18&gt;=F18, IF(D18=F18, 80, 0), 100 - ((D18-E18)/(F18-E18) * 20))))</f>
        <v>0</v>
      </c>
      <c r="H18" s="136" t="str">
        <f aca="false">IF(ISBLANK(D18), "isi data dulu", IF(D18&lt;=E18, "sesuai target", IF(AND(D18&gt;E18,D18&lt;=F18), "di dalam target", IF(D18&gt;F18, "melebihi batas", ""))))</f>
        <v>isi data dulu</v>
      </c>
      <c r="I18" s="137"/>
      <c r="J18" s="120"/>
      <c r="K18" s="120"/>
      <c r="L18" s="120"/>
    </row>
    <row r="19" customFormat="false" ht="13.8" hidden="false" customHeight="false" outlineLevel="0" collapsed="false">
      <c r="A19" s="140" t="s">
        <v>166</v>
      </c>
      <c r="B19" s="142" t="n">
        <f aca="false">SUM(B7:B18)</f>
        <v>78094459287.11</v>
      </c>
      <c r="C19" s="142" t="n">
        <f aca="false">SUM(C7:C18)</f>
        <v>47647116390.66</v>
      </c>
      <c r="D19" s="154" t="n">
        <f aca="false">C19/B19</f>
        <v>0.610121599222398</v>
      </c>
      <c r="E19" s="154" t="n">
        <f aca="false">E18</f>
        <v>0.35</v>
      </c>
      <c r="F19" s="154" t="n">
        <f aca="false">F18</f>
        <v>0.4</v>
      </c>
      <c r="G19" s="143" t="n">
        <f aca="false">IF(D19&lt;=E19, 100, IF(D19&gt;=F19, IF(D19=F19, 80, 0), 100 - ((D19-E19)/(F19-E19) * 20)))</f>
        <v>0</v>
      </c>
      <c r="H19" s="144" t="str">
        <f aca="false">IF(D19&lt;=E19, "sesuai target", IF(AND(D19&gt;E19, D19&lt;=F19), "di dalam target", IF(D19&gt;F19, "melebihi batas", "")))</f>
        <v>melebihi batas</v>
      </c>
      <c r="I19" s="145"/>
      <c r="J19" s="120"/>
      <c r="K19" s="120"/>
      <c r="L19" s="120"/>
    </row>
    <row r="20" customFormat="false" ht="13.8" hidden="false" customHeight="false" outlineLevel="0" collapsed="false">
      <c r="A20" s="120"/>
      <c r="B20" s="120"/>
      <c r="C20" s="120"/>
      <c r="D20" s="120"/>
      <c r="E20" s="120"/>
      <c r="F20" s="120"/>
      <c r="G20" s="120"/>
      <c r="H20" s="120"/>
      <c r="I20" s="120"/>
      <c r="J20" s="120"/>
    </row>
    <row r="21" customFormat="false" ht="13.8" hidden="false" customHeight="false" outlineLevel="0" collapsed="false">
      <c r="A21" s="120"/>
      <c r="B21" s="120"/>
      <c r="C21" s="120"/>
      <c r="D21" s="120"/>
      <c r="E21" s="120"/>
      <c r="F21" s="120"/>
      <c r="G21" s="120"/>
      <c r="H21" s="120"/>
      <c r="I21" s="120"/>
      <c r="J21" s="120"/>
    </row>
    <row r="22" customFormat="false" ht="13.8" hidden="false" customHeight="false" outlineLevel="0" collapsed="false">
      <c r="A22" s="120"/>
      <c r="B22" s="120"/>
      <c r="C22" s="120"/>
      <c r="D22" s="120"/>
      <c r="E22" s="120"/>
      <c r="F22" s="120"/>
      <c r="G22" s="120"/>
      <c r="H22" s="120"/>
      <c r="I22" s="120"/>
      <c r="J22" s="120"/>
    </row>
    <row r="23" customFormat="false" ht="13.8" hidden="false" customHeight="false" outlineLevel="0" collapsed="false">
      <c r="A23" s="120"/>
      <c r="B23" s="120"/>
      <c r="C23" s="120"/>
      <c r="D23" s="120"/>
      <c r="E23" s="120"/>
      <c r="F23" s="120"/>
      <c r="G23" s="120"/>
      <c r="H23" s="120"/>
      <c r="I23" s="120"/>
      <c r="J23" s="120"/>
    </row>
    <row r="24" customFormat="false" ht="13.8" hidden="false" customHeight="false" outlineLevel="0" collapsed="false">
      <c r="A24" s="120"/>
      <c r="B24" s="120"/>
      <c r="C24" s="120"/>
      <c r="D24" s="120"/>
      <c r="E24" s="120"/>
      <c r="F24" s="120"/>
      <c r="G24" s="120"/>
      <c r="H24" s="120"/>
      <c r="I24" s="120"/>
      <c r="J24" s="120"/>
    </row>
    <row r="25" customFormat="false" ht="13.8" hidden="false" customHeight="false" outlineLevel="0" collapsed="false">
      <c r="A25" s="120"/>
      <c r="B25" s="120"/>
      <c r="C25" s="120"/>
      <c r="D25" s="120"/>
      <c r="E25" s="120"/>
      <c r="F25" s="120"/>
      <c r="G25" s="120"/>
      <c r="H25" s="120"/>
      <c r="I25" s="120"/>
      <c r="J25" s="120"/>
    </row>
    <row r="26" customFormat="false" ht="13.8" hidden="false" customHeight="false" outlineLevel="0" collapsed="false">
      <c r="A26" s="120"/>
      <c r="B26" s="120"/>
      <c r="C26" s="120"/>
      <c r="D26" s="120"/>
      <c r="E26" s="120"/>
      <c r="F26" s="120"/>
      <c r="G26" s="120"/>
      <c r="H26" s="120"/>
      <c r="I26" s="120"/>
      <c r="J26" s="120"/>
    </row>
  </sheetData>
  <dataValidations count="5">
    <dataValidation allowBlank="true" errorStyle="stop" operator="between" showDropDown="false" showErrorMessage="false" showInputMessage="false" sqref="H7:H19" type="list">
      <formula1>"melebihi batas,di dalam target,sesuai target,isi data dulu"</formula1>
      <formula2>0</formula2>
    </dataValidation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G19" type="custom">
      <formula1>AND(ISNUMBER(B7),(NOT(OR(NOT(ISERROR(DATEVALUE(B7))), AND(ISNUMBER(B7), LEFT(CELL("format", B7))="D")))))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</dataValidations>
  <hyperlinks>
    <hyperlink ref="C1" location="F2a!A1" display="% Opex Group"/>
  </hyperlink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  <tableParts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M16"/>
  <sheetViews>
    <sheetView showFormulas="false" showGridLines="true" showRowColHeaders="true" showZeros="true" rightToLeft="false" tabSelected="false" showOutlineSymbols="true" defaultGridColor="true" view="normal" topLeftCell="A1" colorId="64" zoomScale="98" zoomScaleNormal="98" zoomScalePageLayoutView="100" workbookViewId="0">
      <selection pane="topLeft" activeCell="A1" activeCellId="0" sqref="A1"/>
    </sheetView>
  </sheetViews>
  <sheetFormatPr defaultColWidth="12.5703125" defaultRowHeight="12.75" zeroHeight="false" outlineLevelRow="0" outlineLevelCol="0"/>
  <cols>
    <col collapsed="false" customWidth="true" hidden="false" outlineLevel="0" max="2" min="2" style="0" width="15.57"/>
    <col collapsed="false" customWidth="true" hidden="false" outlineLevel="0" max="3" min="3" style="0" width="19.29"/>
    <col collapsed="false" customWidth="true" hidden="false" outlineLevel="0" max="4" min="4" style="0" width="18.57"/>
    <col collapsed="false" customWidth="true" hidden="false" outlineLevel="0" max="5" min="5" style="0" width="9.57"/>
    <col collapsed="false" customWidth="true" hidden="false" outlineLevel="0" max="6" min="6" style="0" width="20.85"/>
  </cols>
  <sheetData>
    <row r="1" customFormat="false" ht="20.85" hidden="false" customHeight="false" outlineLevel="0" collapsed="false">
      <c r="A1" s="117" t="s">
        <v>147</v>
      </c>
      <c r="B1" s="118" t="s">
        <v>49</v>
      </c>
      <c r="C1" s="119" t="s">
        <v>171</v>
      </c>
      <c r="D1" s="120"/>
      <c r="E1" s="120"/>
      <c r="F1" s="120"/>
      <c r="G1" s="120"/>
      <c r="H1" s="120"/>
      <c r="I1" s="120"/>
      <c r="J1" s="120"/>
      <c r="K1" s="120"/>
      <c r="L1" s="120"/>
      <c r="M1" s="120"/>
    </row>
    <row r="2" customFormat="false" ht="13.8" hidden="false" customHeight="false" outlineLevel="0" collapsed="false">
      <c r="A2" s="117" t="s">
        <v>14</v>
      </c>
      <c r="B2" s="9" t="s">
        <v>56</v>
      </c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</row>
    <row r="3" customFormat="false" ht="13.8" hidden="false" customHeight="false" outlineLevel="0" collapsed="false">
      <c r="A3" s="117" t="s">
        <v>19</v>
      </c>
      <c r="B3" s="9" t="s">
        <v>41</v>
      </c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</row>
    <row r="4" customFormat="false" ht="13.8" hidden="false" customHeight="false" outlineLevel="0" collapsed="false">
      <c r="A4" s="120"/>
      <c r="B4" s="120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0"/>
    </row>
    <row r="5" customFormat="false" ht="13.8" hidden="false" customHeight="false" outlineLevel="0" collapsed="false">
      <c r="D5" s="120"/>
      <c r="E5" s="120"/>
      <c r="F5" s="120"/>
      <c r="G5" s="120"/>
      <c r="H5" s="120"/>
      <c r="I5" s="120"/>
      <c r="J5" s="120"/>
      <c r="K5" s="120"/>
      <c r="L5" s="120"/>
      <c r="M5" s="120"/>
    </row>
    <row r="6" customFormat="false" ht="13.8" hidden="false" customHeight="false" outlineLevel="0" collapsed="false">
      <c r="A6" s="121" t="s">
        <v>14</v>
      </c>
      <c r="B6" s="122" t="s">
        <v>148</v>
      </c>
      <c r="C6" s="122" t="s">
        <v>149</v>
      </c>
      <c r="D6" s="122" t="s">
        <v>29</v>
      </c>
      <c r="E6" s="122" t="s">
        <v>23</v>
      </c>
      <c r="F6" s="123" t="s">
        <v>150</v>
      </c>
      <c r="G6" s="120"/>
      <c r="H6" s="120"/>
      <c r="I6" s="120"/>
      <c r="J6" s="120"/>
      <c r="K6" s="120"/>
      <c r="L6" s="120"/>
      <c r="M6" s="120"/>
    </row>
    <row r="7" customFormat="false" ht="13.8" hidden="false" customHeight="false" outlineLevel="0" collapsed="false">
      <c r="A7" s="124" t="s">
        <v>172</v>
      </c>
      <c r="B7" s="155" t="n">
        <v>0</v>
      </c>
      <c r="C7" s="151" t="n">
        <f aca="false">KPI!K16</f>
        <v>0</v>
      </c>
      <c r="D7" s="151" t="n">
        <f aca="false">KPI!L16</f>
        <v>0</v>
      </c>
      <c r="E7" s="127" t="n">
        <f aca="false">IF(ISBLANK(B7), 0,IF(B7&lt;=C7, 100, IF(B7&gt;=D7, IF(B7=D7, 80, 0), 100 - ((B7-C7)/(D7-C7) * 20))))</f>
        <v>100</v>
      </c>
      <c r="F7" s="129" t="str">
        <f aca="false">IF(ISBLANK(B7), "isi data dulu", IF(B7&lt;=C7, "sesuai target", IF(AND(B7&gt;C7,B7&lt;=D7), "di dalam target", IF(B7&gt;D7, "melebihi batas", ""))))</f>
        <v>sesuai target</v>
      </c>
      <c r="G7" s="120"/>
      <c r="H7" s="120"/>
      <c r="I7" s="120"/>
      <c r="J7" s="120"/>
      <c r="K7" s="120"/>
      <c r="L7" s="120"/>
      <c r="M7" s="120"/>
    </row>
    <row r="8" customFormat="false" ht="13.8" hidden="false" customHeight="false" outlineLevel="0" collapsed="false">
      <c r="A8" s="132" t="s">
        <v>173</v>
      </c>
      <c r="B8" s="156"/>
      <c r="C8" s="153"/>
      <c r="D8" s="153"/>
      <c r="E8" s="135" t="n">
        <f aca="false">IF(ISBLANK(B8), 0,IF(B8&lt;=C8, 100, IF(B8&gt;=D8, IF(B8=D8, 80, 0), 100 - ((B8-C8)/(D8-C8) * 20))))</f>
        <v>0</v>
      </c>
      <c r="F8" s="137" t="str">
        <f aca="false">IF(ISBLANK(B8), "isi data dulu", IF(B8&lt;=C8, "sesuai target", IF(AND(B8&gt;C8,B8&lt;=D8), "di dalam target", IF(B8&gt;D8, "melebihi batas", ""))))</f>
        <v>isi data dulu</v>
      </c>
      <c r="G8" s="120"/>
      <c r="H8" s="120"/>
      <c r="I8" s="120"/>
      <c r="J8" s="120"/>
      <c r="K8" s="120"/>
      <c r="L8" s="120"/>
      <c r="M8" s="120"/>
    </row>
    <row r="9" customFormat="false" ht="13.8" hidden="false" customHeight="false" outlineLevel="0" collapsed="false">
      <c r="A9" s="140" t="s">
        <v>166</v>
      </c>
      <c r="B9" s="157" t="n">
        <f aca="false">SUM(B7:B8)</f>
        <v>0</v>
      </c>
      <c r="C9" s="154" t="n">
        <v>0.03</v>
      </c>
      <c r="D9" s="154" t="n">
        <v>0.05</v>
      </c>
      <c r="E9" s="143" t="n">
        <f aca="false">IF(B9&lt;=C9, 100, IF(B9&gt;=D9, IF(B9=D9, 80, 0), 100 - ((B9-C9)/(D9-C9) * 20)))</f>
        <v>100</v>
      </c>
      <c r="F9" s="145" t="str">
        <f aca="false">IF(B9&lt;=C9, "sesuai target", IF(AND(B9&gt;C9, B9&lt;=D9), "di dalam target", IF(B9&gt;D9, "melebihi batas", "")))</f>
        <v>sesuai target</v>
      </c>
      <c r="G9" s="120"/>
      <c r="H9" s="120"/>
      <c r="I9" s="120"/>
      <c r="J9" s="120"/>
      <c r="K9" s="120"/>
      <c r="L9" s="120"/>
      <c r="M9" s="120"/>
    </row>
    <row r="10" customFormat="false" ht="14.25" hidden="false" customHeight="false" outlineLevel="0" collapsed="false">
      <c r="A10" s="120"/>
      <c r="B10" s="120"/>
      <c r="C10" s="120"/>
      <c r="D10" s="120"/>
      <c r="E10" s="120"/>
      <c r="F10" s="120"/>
      <c r="G10" s="120"/>
      <c r="H10" s="120"/>
      <c r="I10" s="120"/>
      <c r="J10" s="120"/>
      <c r="K10" s="120"/>
      <c r="L10" s="120"/>
      <c r="M10" s="120"/>
    </row>
    <row r="11" customFormat="false" ht="14.25" hidden="false" customHeight="false" outlineLevel="0" collapsed="false">
      <c r="A11" s="120"/>
      <c r="B11" s="120"/>
      <c r="C11" s="120"/>
      <c r="D11" s="120"/>
      <c r="E11" s="120"/>
      <c r="F11" s="120"/>
      <c r="G11" s="120"/>
      <c r="H11" s="120"/>
      <c r="I11" s="120"/>
      <c r="J11" s="120"/>
      <c r="K11" s="120"/>
      <c r="L11" s="120"/>
      <c r="M11" s="120"/>
    </row>
    <row r="12" customFormat="false" ht="14.25" hidden="false" customHeight="false" outlineLevel="0" collapsed="false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</row>
    <row r="13" customFormat="false" ht="14.25" hidden="false" customHeight="false" outlineLevel="0" collapsed="false">
      <c r="A13" s="120"/>
      <c r="B13" s="120"/>
      <c r="C13" s="120"/>
      <c r="D13" s="120"/>
      <c r="E13" s="120"/>
      <c r="F13" s="120"/>
      <c r="G13" s="120"/>
      <c r="H13" s="120"/>
      <c r="I13" s="120"/>
      <c r="J13" s="120"/>
      <c r="K13" s="120"/>
      <c r="L13" s="120"/>
      <c r="M13" s="120"/>
    </row>
    <row r="14" customFormat="false" ht="14.25" hidden="false" customHeight="false" outlineLevel="0" collapsed="false">
      <c r="A14" s="120"/>
      <c r="B14" s="120"/>
      <c r="C14" s="120"/>
      <c r="D14" s="120"/>
      <c r="E14" s="120"/>
      <c r="F14" s="120"/>
      <c r="G14" s="120"/>
      <c r="H14" s="120"/>
      <c r="I14" s="120"/>
      <c r="J14" s="120"/>
      <c r="K14" s="120"/>
      <c r="L14" s="120"/>
      <c r="M14" s="120"/>
    </row>
    <row r="15" customFormat="false" ht="14.25" hidden="false" customHeight="false" outlineLevel="0" collapsed="false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</row>
    <row r="16" customFormat="false" ht="14.25" hidden="false" customHeight="false" outlineLevel="0" collapsed="false">
      <c r="A16" s="120"/>
      <c r="B16" s="120"/>
      <c r="C16" s="120"/>
      <c r="D16" s="120"/>
      <c r="E16" s="120"/>
      <c r="F16" s="120"/>
      <c r="G16" s="120"/>
      <c r="H16" s="120"/>
      <c r="I16" s="120"/>
      <c r="J16" s="120"/>
      <c r="K16" s="120"/>
      <c r="L16" s="120"/>
      <c r="M16" s="120"/>
    </row>
  </sheetData>
  <dataValidations count="5">
    <dataValidation allowBlank="true" errorStyle="stop" operator="between" showDropDown="false" showErrorMessage="false" showInputMessage="false" sqref="F7:F9" type="list">
      <formula1>"melebihi batas,di dalam target,sesuai target,isi data dulu"</formula1>
      <formula2>0</formula2>
    </dataValidation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9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</dataValidations>
  <hyperlinks>
    <hyperlink ref="C1" location="KPI!A1" display="Fisik Aset yang tidak sesuai"/>
  </hyperlink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Q62"/>
  <sheetViews>
    <sheetView showFormulas="false" showGridLines="true" showRowColHeaders="true" showZeros="true" rightToLeft="false" tabSelected="false" showOutlineSymbols="true" defaultGridColor="true" view="normal" topLeftCell="A1" colorId="64" zoomScale="98" zoomScaleNormal="98" zoomScalePageLayoutView="100" workbookViewId="0">
      <selection pane="topLeft" activeCell="B19" activeCellId="0" sqref="B19"/>
    </sheetView>
  </sheetViews>
  <sheetFormatPr defaultColWidth="12.5703125" defaultRowHeight="12.75" zeroHeight="false" outlineLevelRow="0" outlineLevelCol="0"/>
  <cols>
    <col collapsed="false" customWidth="true" hidden="false" outlineLevel="0" max="1" min="1" style="0" width="18.86"/>
    <col collapsed="false" customWidth="true" hidden="false" outlineLevel="0" max="2" min="2" style="0" width="15.57"/>
    <col collapsed="false" customWidth="true" hidden="false" outlineLevel="0" max="3" min="3" style="0" width="10.42"/>
    <col collapsed="false" customWidth="true" hidden="false" outlineLevel="0" max="4" min="4" style="0" width="7.71"/>
    <col collapsed="false" customWidth="true" hidden="false" outlineLevel="0" max="5" min="5" style="0" width="9.57"/>
    <col collapsed="false" customWidth="true" hidden="false" outlineLevel="0" max="6" min="6" style="0" width="14.86"/>
  </cols>
  <sheetData>
    <row r="1" customFormat="false" ht="17.35" hidden="false" customHeight="false" outlineLevel="0" collapsed="false">
      <c r="A1" s="117" t="s">
        <v>147</v>
      </c>
      <c r="B1" s="118" t="s">
        <v>35</v>
      </c>
      <c r="C1" s="158" t="str">
        <f aca="false">KPI!D19</f>
        <v>Overdue Vendor Payment</v>
      </c>
      <c r="D1" s="120"/>
      <c r="E1" s="120"/>
      <c r="F1" s="120"/>
      <c r="G1" s="120"/>
      <c r="H1" s="120"/>
      <c r="I1" s="120"/>
      <c r="J1" s="120"/>
      <c r="K1" s="120"/>
      <c r="L1" s="120"/>
    </row>
    <row r="2" customFormat="false" ht="13.8" hidden="false" customHeight="false" outlineLevel="0" collapsed="false">
      <c r="A2" s="117" t="s">
        <v>14</v>
      </c>
      <c r="B2" s="9" t="s">
        <v>65</v>
      </c>
      <c r="C2" s="120"/>
      <c r="D2" s="120"/>
      <c r="E2" s="120"/>
      <c r="F2" s="120"/>
      <c r="G2" s="120"/>
      <c r="H2" s="120"/>
      <c r="I2" s="120"/>
      <c r="J2" s="120"/>
      <c r="K2" s="120"/>
      <c r="L2" s="120"/>
    </row>
    <row r="3" customFormat="false" ht="13.8" hidden="false" customHeight="false" outlineLevel="0" collapsed="false">
      <c r="A3" s="117" t="s">
        <v>19</v>
      </c>
      <c r="B3" s="9" t="s">
        <v>41</v>
      </c>
      <c r="C3" s="120"/>
      <c r="D3" s="120"/>
      <c r="E3" s="120"/>
      <c r="F3" s="120"/>
      <c r="G3" s="120"/>
      <c r="H3" s="120"/>
      <c r="I3" s="120"/>
      <c r="J3" s="120"/>
      <c r="K3" s="120"/>
      <c r="L3" s="120"/>
    </row>
    <row r="4" customFormat="false" ht="13.8" hidden="false" customHeight="false" outlineLevel="0" collapsed="false">
      <c r="A4" s="120"/>
      <c r="B4" s="120"/>
      <c r="C4" s="120"/>
      <c r="D4" s="120"/>
      <c r="E4" s="120"/>
      <c r="F4" s="120"/>
      <c r="G4" s="120"/>
      <c r="H4" s="120"/>
      <c r="I4" s="120"/>
      <c r="J4" s="120"/>
      <c r="K4" s="120"/>
      <c r="L4" s="120"/>
    </row>
    <row r="5" customFormat="false" ht="13.8" hidden="false" customHeight="false" outlineLevel="0" collapsed="false">
      <c r="D5" s="120"/>
      <c r="E5" s="120"/>
      <c r="F5" s="120"/>
      <c r="G5" s="120"/>
      <c r="H5" s="120"/>
      <c r="I5" s="120"/>
      <c r="J5" s="120"/>
      <c r="K5" s="120"/>
      <c r="L5" s="120"/>
    </row>
    <row r="6" customFormat="false" ht="13.8" hidden="false" customHeight="false" outlineLevel="0" collapsed="false">
      <c r="A6" s="121" t="s">
        <v>14</v>
      </c>
      <c r="B6" s="122" t="s">
        <v>148</v>
      </c>
      <c r="C6" s="122" t="s">
        <v>149</v>
      </c>
      <c r="D6" s="122" t="s">
        <v>29</v>
      </c>
      <c r="E6" s="122" t="s">
        <v>23</v>
      </c>
      <c r="F6" s="123" t="s">
        <v>150</v>
      </c>
      <c r="G6" s="120"/>
      <c r="H6" s="120"/>
      <c r="I6" s="120"/>
      <c r="J6" s="120"/>
      <c r="K6" s="120"/>
      <c r="L6" s="120"/>
    </row>
    <row r="7" customFormat="false" ht="13.8" hidden="false" customHeight="false" outlineLevel="0" collapsed="false">
      <c r="A7" s="124" t="s">
        <v>154</v>
      </c>
      <c r="B7" s="155" t="n">
        <v>8</v>
      </c>
      <c r="C7" s="149" t="n">
        <v>3</v>
      </c>
      <c r="D7" s="149" t="n">
        <v>5</v>
      </c>
      <c r="E7" s="127" t="n">
        <f aca="false">IF(ISBLANK(B7), 0,IF(B7&lt;=C7, 100, IF(B7&gt;=D7, IF(B7=D7, 80, 0), 100 - ((B7-C7)/(D7-C7) * 20))))</f>
        <v>0</v>
      </c>
      <c r="F7" s="129" t="str">
        <f aca="false">IF(ISBLANK(B7), "isi data dulu", IF(B7&lt;=C7, "sesuai target", IF(AND(B7&gt;C7,B7&lt;=D7), "di dalam target", IF(B7&gt;D7, "melebihi batas", ""))))</f>
        <v>melebihi batas</v>
      </c>
      <c r="G7" s="120"/>
      <c r="H7" s="120"/>
      <c r="I7" s="120"/>
      <c r="J7" s="120"/>
      <c r="K7" s="120"/>
      <c r="L7" s="120"/>
    </row>
    <row r="8" customFormat="false" ht="13.8" hidden="false" customHeight="false" outlineLevel="0" collapsed="false">
      <c r="A8" s="132" t="s">
        <v>155</v>
      </c>
      <c r="B8" s="156" t="n">
        <v>5</v>
      </c>
      <c r="C8" s="152" t="n">
        <v>3</v>
      </c>
      <c r="D8" s="152" t="n">
        <v>5</v>
      </c>
      <c r="E8" s="135" t="n">
        <f aca="false">IF(ISBLANK(B8), 0,IF(B8&lt;=C8, 100, IF(B8&gt;=D8, IF(B8=D8, 80, 0), 100 - ((B8-C8)/(D8-C8) * 20))))</f>
        <v>80</v>
      </c>
      <c r="F8" s="137" t="str">
        <f aca="false">IF(ISBLANK(B8), "isi data dulu", IF(B8&lt;=C8, "sesuai target", IF(AND(B8&gt;C8,B8&lt;=D8), "di dalam target", IF(B8&gt;D8, "melebihi batas", ""))))</f>
        <v>di dalam target</v>
      </c>
      <c r="G8" s="120"/>
      <c r="H8" s="120"/>
      <c r="I8" s="120"/>
      <c r="J8" s="120"/>
      <c r="K8" s="120"/>
      <c r="L8" s="120"/>
    </row>
    <row r="9" customFormat="false" ht="13.8" hidden="false" customHeight="false" outlineLevel="0" collapsed="false">
      <c r="A9" s="124" t="s">
        <v>156</v>
      </c>
      <c r="B9" s="155" t="n">
        <v>4</v>
      </c>
      <c r="C9" s="149" t="n">
        <v>3</v>
      </c>
      <c r="D9" s="149" t="n">
        <v>5</v>
      </c>
      <c r="E9" s="127" t="n">
        <f aca="false">IF(ISBLANK(B9), 0,IF(B9&lt;=C9, 100, IF(B9&gt;=D9, IF(B9=D9, 80, 0), 100 - ((B9-C9)/(D9-C9) * 20))))</f>
        <v>90</v>
      </c>
      <c r="F9" s="129" t="str">
        <f aca="false">IF(ISBLANK(B9), "isi data dulu", IF(B9&lt;=C9, "sesuai target", IF(AND(B9&gt;C9,B9&lt;=D9), "di dalam target", IF(B9&gt;D9, "melebihi batas", ""))))</f>
        <v>di dalam target</v>
      </c>
      <c r="G9" s="120"/>
      <c r="H9" s="117"/>
      <c r="I9" s="120"/>
      <c r="J9" s="120"/>
      <c r="K9" s="120"/>
      <c r="L9" s="120"/>
    </row>
    <row r="10" customFormat="false" ht="13.8" hidden="false" customHeight="false" outlineLevel="0" collapsed="false">
      <c r="A10" s="132" t="s">
        <v>157</v>
      </c>
      <c r="B10" s="156" t="n">
        <v>11</v>
      </c>
      <c r="C10" s="152" t="n">
        <v>3</v>
      </c>
      <c r="D10" s="152" t="n">
        <v>5</v>
      </c>
      <c r="E10" s="135" t="n">
        <f aca="false">IF(ISBLANK(B10), 0,IF(B10&lt;=C10, 100, IF(B10&gt;=D10, IF(B10=D10, 80, 0), 100 - ((B10-C10)/(D10-C10) * 20))))</f>
        <v>0</v>
      </c>
      <c r="F10" s="137" t="str">
        <f aca="false">IF(ISBLANK(B10), "isi data dulu", IF(B10&lt;=C10, "sesuai target", IF(AND(B10&gt;C10,B10&lt;=D10), "di dalam target", IF(B10&gt;D10, "melebihi batas", ""))))</f>
        <v>melebihi batas</v>
      </c>
      <c r="G10" s="120"/>
      <c r="I10" s="120"/>
      <c r="J10" s="120"/>
      <c r="K10" s="120"/>
      <c r="L10" s="120"/>
    </row>
    <row r="11" customFormat="false" ht="13.8" hidden="false" customHeight="false" outlineLevel="0" collapsed="false">
      <c r="A11" s="124" t="s">
        <v>158</v>
      </c>
      <c r="B11" s="155" t="n">
        <v>28</v>
      </c>
      <c r="C11" s="149" t="n">
        <v>3</v>
      </c>
      <c r="D11" s="149" t="n">
        <v>5</v>
      </c>
      <c r="E11" s="127" t="n">
        <f aca="false">IF(ISBLANK(B11), 0,IF(B11&lt;=C11, 100, IF(B11&gt;=D11, IF(B11=D11, 80, 0), 100 - ((B11-C11)/(D11-C11) * 20))))</f>
        <v>0</v>
      </c>
      <c r="F11" s="129" t="str">
        <f aca="false">IF(ISBLANK(B11), "isi data dulu", IF(B11&lt;=C11, "sesuai target", IF(AND(B11&gt;C11,B11&lt;=D11), "di dalam target", IF(B11&gt;D11, "melebihi batas", ""))))</f>
        <v>melebihi batas</v>
      </c>
      <c r="G11" s="120"/>
      <c r="H11" s="120"/>
      <c r="I11" s="120"/>
      <c r="J11" s="120"/>
      <c r="K11" s="120"/>
      <c r="L11" s="120"/>
    </row>
    <row r="12" customFormat="false" ht="13.8" hidden="false" customHeight="false" outlineLevel="0" collapsed="false">
      <c r="A12" s="132" t="s">
        <v>159</v>
      </c>
      <c r="B12" s="156" t="n">
        <v>8</v>
      </c>
      <c r="C12" s="152" t="n">
        <v>3</v>
      </c>
      <c r="D12" s="152" t="n">
        <v>5</v>
      </c>
      <c r="E12" s="135" t="n">
        <f aca="false">IF(ISBLANK(B12), 0,IF(B12&lt;=C12, 100, IF(B12&gt;=D12, IF(B12=D12, 80, 0), 100 - ((B12-C12)/(D12-C12) * 20))))</f>
        <v>0</v>
      </c>
      <c r="F12" s="137" t="str">
        <f aca="false">IF(ISBLANK(B12), "isi data dulu", IF(B12&lt;=C12, "sesuai target", IF(AND(B12&gt;C12,B12&lt;=D12), "di dalam target", IF(B12&gt;D12, "melebihi batas", ""))))</f>
        <v>melebihi batas</v>
      </c>
      <c r="G12" s="120"/>
      <c r="H12" s="120"/>
      <c r="I12" s="120"/>
      <c r="J12" s="120"/>
      <c r="K12" s="120"/>
      <c r="L12" s="120"/>
    </row>
    <row r="13" customFormat="false" ht="13.8" hidden="false" customHeight="false" outlineLevel="0" collapsed="false">
      <c r="A13" s="124" t="s">
        <v>160</v>
      </c>
      <c r="B13" s="155" t="n">
        <v>12</v>
      </c>
      <c r="C13" s="149" t="n">
        <v>3</v>
      </c>
      <c r="D13" s="149" t="n">
        <v>5</v>
      </c>
      <c r="E13" s="127" t="n">
        <f aca="false">IF(ISBLANK(B13), 0,IF(B13&lt;=C13, 100, IF(B13&gt;=D13, IF(B13=D13, 80, 0), 100 - ((B13-C13)/(D13-C13) * 20))))</f>
        <v>0</v>
      </c>
      <c r="F13" s="129" t="str">
        <f aca="false">IF(ISBLANK(B13), "isi data dulu", IF(B13&lt;=C13, "sesuai target", IF(AND(B13&gt;C13,B13&lt;=D13), "di dalam target", IF(B13&gt;D13, "melebihi batas", ""))))</f>
        <v>melebihi batas</v>
      </c>
      <c r="G13" s="120"/>
      <c r="H13" s="120"/>
      <c r="I13" s="120"/>
      <c r="J13" s="120"/>
      <c r="K13" s="120"/>
      <c r="L13" s="120"/>
    </row>
    <row r="14" customFormat="false" ht="13.8" hidden="false" customHeight="false" outlineLevel="0" collapsed="false">
      <c r="A14" s="132" t="s">
        <v>161</v>
      </c>
      <c r="B14" s="156" t="n">
        <v>21</v>
      </c>
      <c r="C14" s="152" t="n">
        <v>3</v>
      </c>
      <c r="D14" s="152" t="n">
        <v>5</v>
      </c>
      <c r="E14" s="135" t="n">
        <f aca="false">IF(ISBLANK(B14), 0,IF(B14&lt;=C14, 100, IF(B14&gt;=D14, IF(B14=D14, 80, 0), 100 - ((B14-C14)/(D14-C14) * 20))))</f>
        <v>0</v>
      </c>
      <c r="F14" s="137" t="str">
        <f aca="false">IF(ISBLANK(B14), "isi data dulu", IF(B14&lt;=C14, "sesuai target", IF(AND(B14&gt;C14,B14&lt;=D14), "di dalam target", IF(B14&gt;D14, "melebihi batas", ""))))</f>
        <v>melebihi batas</v>
      </c>
      <c r="G14" s="120"/>
      <c r="H14" s="120"/>
      <c r="I14" s="120"/>
      <c r="J14" s="120"/>
      <c r="K14" s="120"/>
      <c r="L14" s="120"/>
    </row>
    <row r="15" customFormat="false" ht="13.8" hidden="false" customHeight="false" outlineLevel="0" collapsed="false">
      <c r="A15" s="124" t="s">
        <v>162</v>
      </c>
      <c r="B15" s="159" t="n">
        <v>2</v>
      </c>
      <c r="C15" s="160" t="n">
        <v>3</v>
      </c>
      <c r="D15" s="160" t="n">
        <v>5</v>
      </c>
      <c r="E15" s="127" t="n">
        <f aca="false">IF(ISBLANK(B15), 0,IF(B15&lt;=C15, 100, IF(B15&gt;=D15, IF(B15=D15, 80, 0), 100 - ((B15-C15)/(D15-C15) * 20))))</f>
        <v>100</v>
      </c>
      <c r="F15" s="129" t="str">
        <f aca="false">IF(ISBLANK(B15), "isi data dulu", IF(B15&lt;=C15, "sesuai target", IF(AND(B15&gt;C15,B15&lt;=D15), "di dalam target", IF(B15&gt;D15, "melebihi batas", ""))))</f>
        <v>sesuai target</v>
      </c>
      <c r="G15" s="120"/>
      <c r="H15" s="120"/>
      <c r="I15" s="120"/>
      <c r="J15" s="120"/>
      <c r="K15" s="120"/>
      <c r="L15" s="120"/>
    </row>
    <row r="16" customFormat="false" ht="13.8" hidden="false" customHeight="false" outlineLevel="0" collapsed="false">
      <c r="A16" s="132" t="s">
        <v>163</v>
      </c>
      <c r="B16" s="156"/>
      <c r="C16" s="152"/>
      <c r="D16" s="152"/>
      <c r="E16" s="135" t="n">
        <f aca="false">IF(ISBLANK(B16), 0,IF(B16&lt;=C16, 100, IF(B16&gt;=D16, IF(B16=D16, 80, 0), 100 - ((B16-C16)/(D16-C16) * 20))))</f>
        <v>0</v>
      </c>
      <c r="F16" s="137" t="str">
        <f aca="false">IF(ISBLANK(B16), "isi data dulu", IF(B16&lt;=C16, "sesuai target", IF(AND(B16&gt;C16,B16&lt;=D16), "di dalam target", IF(B16&gt;D16, "melebihi batas", ""))))</f>
        <v>isi data dulu</v>
      </c>
      <c r="G16" s="120"/>
      <c r="H16" s="120"/>
      <c r="I16" s="120"/>
      <c r="J16" s="120"/>
      <c r="K16" s="120"/>
      <c r="L16" s="120"/>
    </row>
    <row r="17" customFormat="false" ht="13.8" hidden="false" customHeight="false" outlineLevel="0" collapsed="false">
      <c r="A17" s="124" t="s">
        <v>164</v>
      </c>
      <c r="B17" s="155"/>
      <c r="C17" s="149"/>
      <c r="D17" s="149"/>
      <c r="E17" s="127" t="n">
        <f aca="false">IF(ISBLANK(B17), 0,IF(B17&lt;=C17, 100, IF(B17&gt;=D17, IF(B17=D17, 80, 0), 100 - ((B17-C17)/(D17-C17) * 20))))</f>
        <v>0</v>
      </c>
      <c r="F17" s="129" t="str">
        <f aca="false">IF(ISBLANK(B17), "isi data dulu", IF(B17&lt;=C17, "sesuai target", IF(AND(B17&gt;C17,B17&lt;=D17), "di dalam target", IF(B17&gt;D17, "melebihi batas", ""))))</f>
        <v>isi data dulu</v>
      </c>
      <c r="G17" s="120"/>
      <c r="H17" s="120"/>
      <c r="I17" s="120"/>
      <c r="J17" s="120"/>
      <c r="K17" s="120"/>
      <c r="L17" s="120"/>
    </row>
    <row r="18" customFormat="false" ht="13.8" hidden="false" customHeight="false" outlineLevel="0" collapsed="false">
      <c r="A18" s="132" t="s">
        <v>165</v>
      </c>
      <c r="B18" s="156"/>
      <c r="C18" s="152"/>
      <c r="D18" s="152"/>
      <c r="E18" s="135" t="n">
        <f aca="false">IF(ISBLANK(B18), 0,IF(B18&lt;=C18, 100, IF(B18&gt;=D18, IF(B18=D18, 80, 0), 100 - ((B18-C18)/(D18-C18) * 20))))</f>
        <v>0</v>
      </c>
      <c r="F18" s="137" t="str">
        <f aca="false">IF(ISBLANK(B18), "isi data dulu", IF(B18&lt;=C18, "sesuai target", IF(AND(B18&gt;C18,B18&lt;=D18), "di dalam target", IF(B18&gt;D18, "melebihi batas", ""))))</f>
        <v>isi data dulu</v>
      </c>
      <c r="G18" s="120"/>
      <c r="H18" s="120"/>
      <c r="I18" s="120"/>
      <c r="J18" s="120"/>
      <c r="K18" s="120"/>
      <c r="L18" s="120"/>
    </row>
    <row r="19" customFormat="false" ht="13.8" hidden="false" customHeight="false" outlineLevel="0" collapsed="false">
      <c r="A19" s="140" t="s">
        <v>166</v>
      </c>
      <c r="B19" s="161" t="n">
        <f aca="false">SUM(B7:B14)</f>
        <v>97</v>
      </c>
      <c r="C19" s="161" t="n">
        <f aca="false">SUM(C7:C14)</f>
        <v>24</v>
      </c>
      <c r="D19" s="161" t="n">
        <f aca="false">SUM(D7:D14)</f>
        <v>40</v>
      </c>
      <c r="E19" s="143" t="n">
        <f aca="false">IF(B19&lt;=C19, 100, IF(B19&gt;=D19, IF(B19=D19, 80, 0), 100 - ((B19-C19)/(D19-C19) * 20)))</f>
        <v>0</v>
      </c>
      <c r="F19" s="145" t="str">
        <f aca="false">IF(B19&lt;=C19, "sesuai target", IF(AND(B19&gt;C19, B19&lt;=D19), "di dalam target", IF(B19&gt;D19, "melebihi batas", "")))</f>
        <v>melebihi batas</v>
      </c>
      <c r="G19" s="120"/>
      <c r="H19" s="120"/>
      <c r="I19" s="120"/>
      <c r="J19" s="120"/>
      <c r="K19" s="120"/>
      <c r="L19" s="120"/>
    </row>
    <row r="20" customFormat="false" ht="13.8" hidden="false" customHeight="false" outlineLevel="0" collapsed="false">
      <c r="A20" s="120"/>
      <c r="B20" s="120"/>
      <c r="C20" s="120"/>
      <c r="D20" s="120"/>
      <c r="E20" s="120"/>
      <c r="F20" s="120"/>
      <c r="G20" s="120"/>
      <c r="H20" s="120"/>
      <c r="I20" s="120"/>
      <c r="J20" s="120"/>
      <c r="K20" s="120"/>
      <c r="L20" s="120"/>
    </row>
    <row r="21" customFormat="false" ht="13.8" hidden="false" customHeight="false" outlineLevel="0" collapsed="false">
      <c r="A21" s="120"/>
      <c r="B21" s="120"/>
      <c r="C21" s="120"/>
      <c r="D21" s="120"/>
      <c r="E21" s="120"/>
      <c r="F21" s="120"/>
      <c r="G21" s="120"/>
      <c r="H21" s="120"/>
      <c r="I21" s="120"/>
      <c r="J21" s="120"/>
      <c r="K21" s="120"/>
      <c r="L21" s="120"/>
    </row>
    <row r="23" customFormat="false" ht="13.8" hidden="false" customHeight="false" outlineLevel="0" collapsed="false">
      <c r="B23" s="162" t="n">
        <v>45658</v>
      </c>
      <c r="C23" s="162" t="n">
        <v>45689</v>
      </c>
      <c r="D23" s="162" t="n">
        <v>45717</v>
      </c>
      <c r="E23" s="162" t="n">
        <v>45748</v>
      </c>
      <c r="F23" s="163" t="n">
        <v>45778</v>
      </c>
      <c r="G23" s="163" t="n">
        <v>45809</v>
      </c>
      <c r="H23" s="163" t="n">
        <v>45839</v>
      </c>
      <c r="I23" s="163" t="n">
        <v>45870</v>
      </c>
    </row>
    <row r="24" customFormat="false" ht="13.8" hidden="false" customHeight="false" outlineLevel="0" collapsed="false">
      <c r="A24" s="50" t="s">
        <v>174</v>
      </c>
      <c r="B24" s="164" t="n">
        <v>111</v>
      </c>
      <c r="C24" s="164" t="n">
        <v>21</v>
      </c>
      <c r="D24" s="164" t="n">
        <v>24</v>
      </c>
      <c r="E24" s="164" t="n">
        <v>160</v>
      </c>
      <c r="F24" s="164" t="n">
        <v>413</v>
      </c>
      <c r="G24" s="164" t="n">
        <v>441</v>
      </c>
      <c r="H24" s="164" t="n">
        <v>64</v>
      </c>
      <c r="I24" s="164" t="n">
        <v>101</v>
      </c>
      <c r="J24" s="47" t="s">
        <v>175</v>
      </c>
    </row>
    <row r="25" customFormat="false" ht="13.8" hidden="false" customHeight="false" outlineLevel="0" collapsed="false">
      <c r="A25" s="50" t="s">
        <v>176</v>
      </c>
      <c r="B25" s="165" t="n">
        <v>7.87628865979382</v>
      </c>
      <c r="C25" s="165" t="n">
        <v>5.2093023255814</v>
      </c>
      <c r="D25" s="165" t="n">
        <v>4.44186046511628</v>
      </c>
      <c r="E25" s="165" t="n">
        <v>11.1782945736434</v>
      </c>
      <c r="F25" s="165" t="n">
        <v>27.5586206896552</v>
      </c>
      <c r="G25" s="165" t="n">
        <v>7.87686567164179</v>
      </c>
      <c r="H25" s="165" t="n">
        <v>11.7684210526316</v>
      </c>
      <c r="I25" s="165" t="n">
        <v>21.2348993288591</v>
      </c>
      <c r="J25" s="47" t="s">
        <v>175</v>
      </c>
    </row>
    <row r="27" customFormat="false" ht="13.8" hidden="false" customHeight="false" outlineLevel="0" collapsed="false">
      <c r="A27" s="166" t="s">
        <v>177</v>
      </c>
      <c r="B27" s="166"/>
      <c r="C27" s="166"/>
      <c r="D27" s="166"/>
      <c r="E27" s="166"/>
      <c r="F27" s="166"/>
      <c r="G27" s="166"/>
    </row>
    <row r="28" customFormat="false" ht="13.8" hidden="false" customHeight="false" outlineLevel="0" collapsed="false">
      <c r="A28" s="167"/>
      <c r="B28" s="167"/>
      <c r="C28" s="167"/>
      <c r="D28" s="167"/>
      <c r="E28" s="167"/>
    </row>
    <row r="29" customFormat="false" ht="13.8" hidden="false" customHeight="false" outlineLevel="0" collapsed="false">
      <c r="B29" s="162" t="n">
        <v>45658</v>
      </c>
      <c r="C29" s="162"/>
      <c r="D29" s="162" t="n">
        <v>45689</v>
      </c>
      <c r="E29" s="162"/>
      <c r="F29" s="162" t="n">
        <v>45717</v>
      </c>
      <c r="G29" s="162"/>
      <c r="H29" s="162" t="n">
        <v>45748</v>
      </c>
      <c r="I29" s="162"/>
      <c r="J29" s="162" t="n">
        <v>45778</v>
      </c>
      <c r="K29" s="162"/>
      <c r="L29" s="162" t="n">
        <v>45809</v>
      </c>
      <c r="M29" s="162"/>
      <c r="N29" s="162" t="n">
        <v>45839</v>
      </c>
      <c r="O29" s="162"/>
      <c r="P29" s="162" t="n">
        <v>45870</v>
      </c>
      <c r="Q29" s="162"/>
    </row>
    <row r="30" customFormat="false" ht="13.8" hidden="false" customHeight="false" outlineLevel="0" collapsed="false">
      <c r="A30" s="67" t="s">
        <v>178</v>
      </c>
      <c r="B30" s="164" t="n">
        <v>22</v>
      </c>
      <c r="C30" s="168" t="n">
        <v>0.22680412371134</v>
      </c>
      <c r="D30" s="164" t="n">
        <v>6</v>
      </c>
      <c r="E30" s="169" t="n">
        <v>0.13953488372093</v>
      </c>
      <c r="F30" s="164" t="n">
        <v>27</v>
      </c>
      <c r="G30" s="169" t="n">
        <v>0.145945945945946</v>
      </c>
      <c r="H30" s="164" t="n">
        <v>26</v>
      </c>
      <c r="I30" s="168" t="n">
        <v>0.201550387596899</v>
      </c>
      <c r="J30" s="170" t="n">
        <v>65</v>
      </c>
      <c r="K30" s="168" t="n">
        <v>0.448275862068966</v>
      </c>
      <c r="L30" s="164" t="n">
        <v>23</v>
      </c>
      <c r="M30" s="169" t="n">
        <v>0.0858208955223881</v>
      </c>
      <c r="N30" s="170" t="n">
        <v>22</v>
      </c>
      <c r="O30" s="168" t="n">
        <v>0.231578947368421</v>
      </c>
      <c r="P30" s="170" t="n">
        <v>31</v>
      </c>
      <c r="Q30" s="168" t="n">
        <v>0.208053691275168</v>
      </c>
    </row>
    <row r="31" customFormat="false" ht="13.8" hidden="false" customHeight="false" outlineLevel="0" collapsed="false">
      <c r="A31" s="67" t="s">
        <v>179</v>
      </c>
      <c r="B31" s="170" t="n">
        <v>55</v>
      </c>
      <c r="C31" s="168" t="n">
        <v>0.567010309278351</v>
      </c>
      <c r="D31" s="170" t="n">
        <v>18</v>
      </c>
      <c r="E31" s="168" t="n">
        <v>0.418604651162791</v>
      </c>
      <c r="F31" s="164" t="n">
        <v>53</v>
      </c>
      <c r="G31" s="168" t="n">
        <v>0.286486486486487</v>
      </c>
      <c r="H31" s="170" t="n">
        <v>67</v>
      </c>
      <c r="I31" s="168" t="n">
        <v>0.51937984496124</v>
      </c>
      <c r="J31" s="164" t="n">
        <v>52</v>
      </c>
      <c r="K31" s="168" t="n">
        <v>0.358620689655172</v>
      </c>
      <c r="L31" s="170" t="n">
        <v>84</v>
      </c>
      <c r="M31" s="168" t="n">
        <v>0.313432835820896</v>
      </c>
      <c r="N31" s="170" t="n">
        <v>68</v>
      </c>
      <c r="O31" s="168" t="n">
        <v>0.715789473684211</v>
      </c>
      <c r="P31" s="170" t="n">
        <v>118</v>
      </c>
      <c r="Q31" s="168" t="n">
        <v>0.791946308724832</v>
      </c>
    </row>
    <row r="32" customFormat="false" ht="13.8" hidden="false" customHeight="false" outlineLevel="0" collapsed="false">
      <c r="A32" s="50" t="s">
        <v>180</v>
      </c>
      <c r="B32" s="164" t="n">
        <v>0</v>
      </c>
      <c r="C32" s="169" t="n">
        <v>0</v>
      </c>
      <c r="D32" s="164" t="n">
        <v>0</v>
      </c>
      <c r="E32" s="169" t="n">
        <v>0</v>
      </c>
      <c r="F32" s="164" t="n">
        <v>0</v>
      </c>
      <c r="G32" s="169" t="n">
        <v>0</v>
      </c>
      <c r="H32" s="164" t="n">
        <v>0</v>
      </c>
      <c r="I32" s="169" t="n">
        <v>0</v>
      </c>
      <c r="J32" s="164" t="n">
        <v>0</v>
      </c>
      <c r="K32" s="169" t="n">
        <v>0</v>
      </c>
      <c r="L32" s="164" t="n">
        <v>0</v>
      </c>
      <c r="M32" s="169" t="n">
        <v>0</v>
      </c>
      <c r="N32" s="164" t="n">
        <v>0</v>
      </c>
      <c r="O32" s="169" t="n">
        <v>0</v>
      </c>
      <c r="P32" s="164" t="n">
        <v>0</v>
      </c>
      <c r="Q32" s="169" t="n">
        <v>0</v>
      </c>
    </row>
    <row r="33" customFormat="false" ht="13.8" hidden="false" customHeight="false" outlineLevel="0" collapsed="false">
      <c r="A33" s="50" t="s">
        <v>181</v>
      </c>
      <c r="B33" s="164" t="n">
        <v>0</v>
      </c>
      <c r="C33" s="169" t="n">
        <v>0</v>
      </c>
      <c r="D33" s="164" t="n">
        <v>0</v>
      </c>
      <c r="E33" s="169" t="n">
        <v>0</v>
      </c>
      <c r="F33" s="164" t="n">
        <v>0</v>
      </c>
      <c r="G33" s="169" t="n">
        <v>0</v>
      </c>
      <c r="H33" s="164" t="n">
        <v>0</v>
      </c>
      <c r="I33" s="169" t="n">
        <v>0</v>
      </c>
      <c r="J33" s="164" t="n">
        <v>0</v>
      </c>
      <c r="K33" s="169" t="n">
        <v>0</v>
      </c>
      <c r="L33" s="164" t="n">
        <v>0</v>
      </c>
      <c r="M33" s="169" t="n">
        <v>0</v>
      </c>
      <c r="N33" s="164" t="n">
        <v>0</v>
      </c>
      <c r="O33" s="169" t="n">
        <v>0</v>
      </c>
      <c r="P33" s="164" t="n">
        <v>0</v>
      </c>
      <c r="Q33" s="169" t="n">
        <v>0</v>
      </c>
    </row>
    <row r="34" customFormat="false" ht="13.8" hidden="false" customHeight="false" outlineLevel="0" collapsed="false">
      <c r="A34" s="171" t="s">
        <v>182</v>
      </c>
      <c r="B34" s="164" t="n">
        <v>0</v>
      </c>
      <c r="C34" s="169" t="n">
        <v>0</v>
      </c>
      <c r="D34" s="164" t="n">
        <v>11</v>
      </c>
      <c r="E34" s="168" t="n">
        <v>0.255813953488372</v>
      </c>
      <c r="F34" s="164" t="n">
        <v>0</v>
      </c>
      <c r="G34" s="169" t="n">
        <v>0</v>
      </c>
      <c r="H34" s="164" t="n">
        <v>10</v>
      </c>
      <c r="I34" s="169" t="n">
        <v>0.0775193798449612</v>
      </c>
      <c r="J34" s="164" t="n">
        <v>0</v>
      </c>
      <c r="K34" s="169" t="n">
        <v>0</v>
      </c>
      <c r="L34" s="164" t="n">
        <v>6</v>
      </c>
      <c r="M34" s="169" t="n">
        <v>0.0223880597014925</v>
      </c>
      <c r="N34" s="164" t="n">
        <v>5</v>
      </c>
      <c r="O34" s="169" t="n">
        <v>0.0526315789473684</v>
      </c>
      <c r="P34" s="164" t="n">
        <v>0</v>
      </c>
      <c r="Q34" s="169" t="n">
        <v>0</v>
      </c>
    </row>
    <row r="35" customFormat="false" ht="13.8" hidden="false" customHeight="false" outlineLevel="0" collapsed="false">
      <c r="A35" s="171" t="s">
        <v>183</v>
      </c>
      <c r="B35" s="164" t="n">
        <v>3</v>
      </c>
      <c r="C35" s="169" t="n">
        <v>0.0309278350515464</v>
      </c>
      <c r="D35" s="164" t="n">
        <v>0</v>
      </c>
      <c r="E35" s="169" t="n">
        <v>0</v>
      </c>
      <c r="F35" s="164" t="n">
        <v>6</v>
      </c>
      <c r="G35" s="169" t="n">
        <v>0.0324324324324324</v>
      </c>
      <c r="H35" s="164" t="n">
        <v>1</v>
      </c>
      <c r="I35" s="169" t="n">
        <v>0.00775193798449612</v>
      </c>
      <c r="J35" s="164" t="n">
        <v>0</v>
      </c>
      <c r="K35" s="169" t="n">
        <v>0</v>
      </c>
      <c r="L35" s="164" t="n">
        <v>0</v>
      </c>
      <c r="M35" s="169" t="n">
        <v>0</v>
      </c>
      <c r="N35" s="164" t="n">
        <v>0</v>
      </c>
      <c r="O35" s="169" t="n">
        <v>0</v>
      </c>
      <c r="P35" s="164" t="n">
        <v>0</v>
      </c>
      <c r="Q35" s="169" t="n">
        <v>0</v>
      </c>
    </row>
    <row r="36" customFormat="false" ht="13.8" hidden="false" customHeight="false" outlineLevel="0" collapsed="false">
      <c r="A36" s="172" t="s">
        <v>184</v>
      </c>
      <c r="B36" s="164" t="n">
        <v>17</v>
      </c>
      <c r="C36" s="169" t="n">
        <v>0.175257731958763</v>
      </c>
      <c r="D36" s="164" t="n">
        <v>7</v>
      </c>
      <c r="E36" s="169" t="n">
        <v>0.162790697674419</v>
      </c>
      <c r="F36" s="170" t="n">
        <v>99</v>
      </c>
      <c r="G36" s="168" t="n">
        <v>0.535135135135135</v>
      </c>
      <c r="H36" s="164" t="n">
        <v>25</v>
      </c>
      <c r="I36" s="169" t="n">
        <v>0.193798449612403</v>
      </c>
      <c r="J36" s="164" t="n">
        <v>28</v>
      </c>
      <c r="K36" s="168" t="n">
        <v>0.193103448275862</v>
      </c>
      <c r="L36" s="170" t="n">
        <v>155</v>
      </c>
      <c r="M36" s="168" t="n">
        <v>0.578358208955224</v>
      </c>
      <c r="N36" s="164" t="n">
        <v>0</v>
      </c>
      <c r="O36" s="169" t="n">
        <v>0</v>
      </c>
      <c r="P36" s="164" t="n">
        <v>0</v>
      </c>
      <c r="Q36" s="169" t="n">
        <v>0</v>
      </c>
    </row>
    <row r="37" customFormat="false" ht="13.8" hidden="false" customHeight="false" outlineLevel="0" collapsed="false">
      <c r="A37" s="173" t="s">
        <v>185</v>
      </c>
      <c r="B37" s="164" t="n">
        <v>0</v>
      </c>
      <c r="C37" s="169" t="n">
        <v>0</v>
      </c>
      <c r="D37" s="164" t="n">
        <v>1</v>
      </c>
      <c r="E37" s="169" t="n">
        <v>0.0232558139534884</v>
      </c>
      <c r="F37" s="164" t="n">
        <v>0</v>
      </c>
      <c r="G37" s="169" t="n">
        <v>0</v>
      </c>
      <c r="H37" s="164" t="n">
        <v>0</v>
      </c>
      <c r="I37" s="169" t="n">
        <v>0</v>
      </c>
      <c r="J37" s="164" t="n">
        <v>0</v>
      </c>
      <c r="K37" s="169" t="n">
        <v>0</v>
      </c>
      <c r="L37" s="164" t="n">
        <v>0</v>
      </c>
      <c r="M37" s="169" t="n">
        <v>0</v>
      </c>
      <c r="N37" s="164" t="n">
        <v>0</v>
      </c>
      <c r="O37" s="169" t="n">
        <v>0</v>
      </c>
      <c r="P37" s="164" t="n">
        <v>0</v>
      </c>
      <c r="Q37" s="169" t="n">
        <v>0</v>
      </c>
    </row>
    <row r="38" customFormat="false" ht="13.8" hidden="false" customHeight="false" outlineLevel="0" collapsed="false">
      <c r="B38" s="174" t="n">
        <v>97</v>
      </c>
      <c r="C38" s="175" t="n">
        <v>1</v>
      </c>
      <c r="D38" s="174" t="n">
        <v>43</v>
      </c>
      <c r="E38" s="176" t="n">
        <v>1</v>
      </c>
      <c r="F38" s="174" t="n">
        <v>185</v>
      </c>
      <c r="G38" s="176" t="n">
        <v>1</v>
      </c>
      <c r="H38" s="174" t="n">
        <v>129</v>
      </c>
      <c r="I38" s="176" t="n">
        <v>1</v>
      </c>
      <c r="J38" s="174" t="n">
        <v>145</v>
      </c>
      <c r="K38" s="176" t="n">
        <v>1</v>
      </c>
      <c r="L38" s="174" t="n">
        <v>268</v>
      </c>
      <c r="M38" s="176" t="n">
        <v>1</v>
      </c>
      <c r="N38" s="174" t="n">
        <v>95</v>
      </c>
      <c r="O38" s="176" t="n">
        <v>1</v>
      </c>
      <c r="P38" s="174" t="n">
        <v>149</v>
      </c>
      <c r="Q38" s="176" t="n">
        <v>1</v>
      </c>
    </row>
    <row r="40" customFormat="false" ht="12.75" hidden="false" customHeight="false" outlineLevel="0" collapsed="false">
      <c r="A40" s="0" t="s">
        <v>186</v>
      </c>
    </row>
    <row r="41" customFormat="false" ht="13.8" hidden="false" customHeight="false" outlineLevel="0" collapsed="false">
      <c r="B41" s="177" t="n">
        <v>45658</v>
      </c>
      <c r="C41" s="177"/>
      <c r="D41" s="177" t="n">
        <v>45689</v>
      </c>
      <c r="E41" s="177"/>
      <c r="F41" s="177" t="n">
        <v>45717</v>
      </c>
      <c r="G41" s="177"/>
      <c r="H41" s="177" t="n">
        <v>45748</v>
      </c>
      <c r="I41" s="177"/>
      <c r="J41" s="177" t="n">
        <v>45778</v>
      </c>
      <c r="K41" s="177"/>
      <c r="L41" s="177" t="n">
        <v>45809</v>
      </c>
      <c r="M41" s="177"/>
      <c r="N41" s="177" t="n">
        <v>45839</v>
      </c>
      <c r="O41" s="177"/>
      <c r="P41" s="177" t="n">
        <v>45870</v>
      </c>
      <c r="Q41" s="177"/>
    </row>
    <row r="42" customFormat="false" ht="13.8" hidden="false" customHeight="false" outlineLevel="0" collapsed="false">
      <c r="B42" s="178" t="s">
        <v>187</v>
      </c>
      <c r="C42" s="179" t="s">
        <v>188</v>
      </c>
      <c r="D42" s="178" t="s">
        <v>187</v>
      </c>
      <c r="E42" s="179" t="s">
        <v>188</v>
      </c>
      <c r="F42" s="178" t="s">
        <v>187</v>
      </c>
      <c r="G42" s="179" t="s">
        <v>188</v>
      </c>
      <c r="H42" s="178" t="s">
        <v>187</v>
      </c>
      <c r="I42" s="179" t="s">
        <v>188</v>
      </c>
      <c r="J42" s="178" t="s">
        <v>187</v>
      </c>
      <c r="K42" s="179" t="s">
        <v>188</v>
      </c>
      <c r="L42" s="178" t="s">
        <v>187</v>
      </c>
      <c r="M42" s="179" t="s">
        <v>188</v>
      </c>
      <c r="N42" s="178" t="s">
        <v>187</v>
      </c>
      <c r="O42" s="179" t="s">
        <v>188</v>
      </c>
      <c r="P42" s="178" t="s">
        <v>187</v>
      </c>
      <c r="Q42" s="180" t="s">
        <v>188</v>
      </c>
    </row>
    <row r="43" customFormat="false" ht="13.8" hidden="false" customHeight="false" outlineLevel="0" collapsed="false">
      <c r="A43" s="181" t="s">
        <v>178</v>
      </c>
      <c r="B43" s="182" t="n">
        <v>7.5</v>
      </c>
      <c r="C43" s="183" t="n">
        <v>22</v>
      </c>
      <c r="D43" s="182" t="n">
        <v>12.6666666666667</v>
      </c>
      <c r="E43" s="183" t="n">
        <v>6</v>
      </c>
      <c r="F43" s="182" t="n">
        <v>6.18518518518519</v>
      </c>
      <c r="G43" s="183" t="n">
        <v>27</v>
      </c>
      <c r="H43" s="182" t="n">
        <v>18.7692307692308</v>
      </c>
      <c r="I43" s="183" t="n">
        <v>26</v>
      </c>
      <c r="J43" s="182" t="n">
        <v>52.4615384615385</v>
      </c>
      <c r="K43" s="183" t="n">
        <v>65</v>
      </c>
      <c r="L43" s="184" t="n">
        <v>19.8260869565217</v>
      </c>
      <c r="M43" s="185" t="n">
        <v>23</v>
      </c>
      <c r="N43" s="184" t="n">
        <v>29.1363636363636</v>
      </c>
      <c r="O43" s="185" t="n">
        <v>22</v>
      </c>
      <c r="P43" s="184" t="n">
        <v>47.3225806451613</v>
      </c>
      <c r="Q43" s="186" t="n">
        <v>31</v>
      </c>
    </row>
    <row r="44" customFormat="false" ht="13.8" hidden="false" customHeight="false" outlineLevel="0" collapsed="false">
      <c r="A44" s="187" t="s">
        <v>179</v>
      </c>
      <c r="B44" s="188" t="n">
        <v>9.41818181818182</v>
      </c>
      <c r="C44" s="189" t="n">
        <v>55</v>
      </c>
      <c r="D44" s="188" t="n">
        <v>6.77777777777778</v>
      </c>
      <c r="E44" s="189" t="n">
        <v>17</v>
      </c>
      <c r="F44" s="188" t="n">
        <v>7.0377358490566</v>
      </c>
      <c r="G44" s="189" t="n">
        <v>53</v>
      </c>
      <c r="H44" s="188" t="n">
        <v>13.1791044776119</v>
      </c>
      <c r="I44" s="189" t="n">
        <v>67</v>
      </c>
      <c r="J44" s="188" t="n">
        <v>10.3269230769231</v>
      </c>
      <c r="K44" s="189" t="n">
        <v>52</v>
      </c>
      <c r="L44" s="188" t="n">
        <v>17.547619047619</v>
      </c>
      <c r="M44" s="189" t="n">
        <v>84</v>
      </c>
      <c r="N44" s="188" t="n">
        <v>6.80882352941176</v>
      </c>
      <c r="O44" s="189" t="n">
        <v>68</v>
      </c>
      <c r="P44" s="188" t="n">
        <v>14.3813559322034</v>
      </c>
      <c r="Q44" s="189" t="n">
        <v>118</v>
      </c>
    </row>
    <row r="45" customFormat="false" ht="13.8" hidden="false" customHeight="false" outlineLevel="0" collapsed="false">
      <c r="A45" s="190" t="s">
        <v>180</v>
      </c>
      <c r="B45" s="188" t="n">
        <v>0</v>
      </c>
      <c r="C45" s="189" t="n">
        <v>0</v>
      </c>
      <c r="D45" s="188" t="n">
        <v>0</v>
      </c>
      <c r="E45" s="189" t="n">
        <v>0</v>
      </c>
      <c r="F45" s="188" t="n">
        <v>0</v>
      </c>
      <c r="G45" s="189" t="n">
        <v>0</v>
      </c>
      <c r="H45" s="188" t="n">
        <v>0</v>
      </c>
      <c r="I45" s="189" t="n">
        <v>0</v>
      </c>
      <c r="J45" s="188" t="n">
        <v>0</v>
      </c>
      <c r="K45" s="189" t="n">
        <v>0</v>
      </c>
      <c r="L45" s="188" t="n">
        <v>0</v>
      </c>
      <c r="M45" s="189" t="n">
        <v>0</v>
      </c>
      <c r="N45" s="188" t="n">
        <v>0</v>
      </c>
      <c r="O45" s="189" t="n">
        <v>0</v>
      </c>
      <c r="P45" s="188" t="n">
        <v>0</v>
      </c>
      <c r="Q45" s="189" t="n">
        <v>0</v>
      </c>
    </row>
    <row r="46" customFormat="false" ht="13.8" hidden="false" customHeight="false" outlineLevel="0" collapsed="false">
      <c r="A46" s="190" t="s">
        <v>181</v>
      </c>
      <c r="B46" s="188" t="n">
        <v>0</v>
      </c>
      <c r="C46" s="189" t="n">
        <v>0</v>
      </c>
      <c r="D46" s="188" t="n">
        <v>0</v>
      </c>
      <c r="E46" s="189" t="n">
        <v>0</v>
      </c>
      <c r="F46" s="188" t="n">
        <v>0</v>
      </c>
      <c r="G46" s="189" t="n">
        <v>0</v>
      </c>
      <c r="H46" s="188" t="n">
        <v>0</v>
      </c>
      <c r="I46" s="189" t="n">
        <v>0</v>
      </c>
      <c r="J46" s="188" t="n">
        <v>0</v>
      </c>
      <c r="K46" s="189" t="n">
        <v>0</v>
      </c>
      <c r="L46" s="188" t="n">
        <v>0</v>
      </c>
      <c r="M46" s="189" t="n">
        <v>0</v>
      </c>
      <c r="N46" s="188" t="n">
        <v>0</v>
      </c>
      <c r="O46" s="189" t="n">
        <v>0</v>
      </c>
      <c r="P46" s="188" t="n">
        <v>0</v>
      </c>
      <c r="Q46" s="189" t="n">
        <v>0</v>
      </c>
    </row>
    <row r="47" customFormat="false" ht="13.8" hidden="false" customHeight="false" outlineLevel="0" collapsed="false">
      <c r="A47" s="191" t="s">
        <v>184</v>
      </c>
      <c r="B47" s="188" t="n">
        <v>4.17647058823529</v>
      </c>
      <c r="C47" s="189" t="n">
        <v>17</v>
      </c>
      <c r="D47" s="188" t="n">
        <v>1.57142857142857</v>
      </c>
      <c r="E47" s="189" t="n">
        <v>6</v>
      </c>
      <c r="F47" s="188" t="n">
        <v>1.06060606060606</v>
      </c>
      <c r="G47" s="189" t="n">
        <v>99</v>
      </c>
      <c r="H47" s="188" t="n">
        <v>1.68</v>
      </c>
      <c r="I47" s="189" t="n">
        <v>25</v>
      </c>
      <c r="J47" s="188" t="n">
        <v>1.75</v>
      </c>
      <c r="K47" s="189" t="n">
        <v>28</v>
      </c>
      <c r="L47" s="188" t="n">
        <v>1.12903225806452</v>
      </c>
      <c r="M47" s="189" t="n">
        <v>155</v>
      </c>
      <c r="N47" s="188" t="n">
        <v>0</v>
      </c>
      <c r="O47" s="189" t="n">
        <v>0</v>
      </c>
      <c r="P47" s="188" t="n">
        <v>0</v>
      </c>
      <c r="Q47" s="189" t="n">
        <v>0</v>
      </c>
    </row>
    <row r="48" customFormat="false" ht="13.8" hidden="false" customHeight="false" outlineLevel="0" collapsed="false">
      <c r="A48" s="192" t="s">
        <v>182</v>
      </c>
      <c r="B48" s="188" t="n">
        <v>0</v>
      </c>
      <c r="C48" s="189" t="n">
        <v>0</v>
      </c>
      <c r="D48" s="188" t="n">
        <v>1.18181818181818</v>
      </c>
      <c r="E48" s="189" t="n">
        <v>11</v>
      </c>
      <c r="F48" s="188" t="n">
        <v>0</v>
      </c>
      <c r="G48" s="189" t="n">
        <v>0</v>
      </c>
      <c r="H48" s="188" t="n">
        <v>1</v>
      </c>
      <c r="I48" s="189" t="n">
        <v>10</v>
      </c>
      <c r="J48" s="188" t="n">
        <v>0</v>
      </c>
      <c r="K48" s="189" t="n">
        <v>0</v>
      </c>
      <c r="L48" s="188" t="n">
        <v>1</v>
      </c>
      <c r="M48" s="189" t="n">
        <v>6</v>
      </c>
      <c r="N48" s="188" t="n">
        <v>2.8</v>
      </c>
      <c r="O48" s="189" t="n">
        <v>5</v>
      </c>
      <c r="P48" s="188" t="n">
        <v>0</v>
      </c>
      <c r="Q48" s="189" t="n">
        <v>0</v>
      </c>
    </row>
    <row r="49" customFormat="false" ht="13.8" hidden="false" customHeight="false" outlineLevel="0" collapsed="false">
      <c r="A49" s="192" t="s">
        <v>183</v>
      </c>
      <c r="B49" s="188" t="n">
        <v>3.33333333333333</v>
      </c>
      <c r="C49" s="189" t="n">
        <v>3</v>
      </c>
      <c r="D49" s="188" t="n">
        <v>0</v>
      </c>
      <c r="E49" s="189" t="n">
        <v>0</v>
      </c>
      <c r="F49" s="188" t="n">
        <v>4.16666666666667</v>
      </c>
      <c r="G49" s="189" t="n">
        <v>6</v>
      </c>
      <c r="H49" s="188" t="n">
        <v>19</v>
      </c>
      <c r="I49" s="189" t="n">
        <v>1</v>
      </c>
      <c r="J49" s="188" t="n">
        <v>0</v>
      </c>
      <c r="K49" s="189" t="n">
        <v>0</v>
      </c>
      <c r="L49" s="188" t="n">
        <v>0</v>
      </c>
      <c r="M49" s="189" t="n">
        <v>0</v>
      </c>
      <c r="N49" s="188" t="n">
        <v>0</v>
      </c>
      <c r="O49" s="189" t="n">
        <v>0</v>
      </c>
      <c r="P49" s="188" t="n">
        <v>0</v>
      </c>
      <c r="Q49" s="189" t="n">
        <v>0</v>
      </c>
    </row>
    <row r="50" customFormat="false" ht="13.8" hidden="false" customHeight="false" outlineLevel="0" collapsed="false">
      <c r="A50" s="193" t="s">
        <v>185</v>
      </c>
      <c r="B50" s="194" t="n">
        <v>0</v>
      </c>
      <c r="C50" s="195" t="n">
        <v>0</v>
      </c>
      <c r="D50" s="194" t="n">
        <v>2</v>
      </c>
      <c r="E50" s="195" t="n">
        <v>1</v>
      </c>
      <c r="F50" s="194" t="n">
        <v>0</v>
      </c>
      <c r="G50" s="195" t="n">
        <v>0</v>
      </c>
      <c r="H50" s="194" t="n">
        <v>0</v>
      </c>
      <c r="I50" s="195" t="n">
        <v>0</v>
      </c>
      <c r="J50" s="194" t="n">
        <v>0</v>
      </c>
      <c r="K50" s="195" t="n">
        <v>0</v>
      </c>
      <c r="L50" s="196" t="n">
        <v>0</v>
      </c>
      <c r="M50" s="186" t="n">
        <v>0</v>
      </c>
      <c r="N50" s="197" t="n">
        <v>0</v>
      </c>
      <c r="O50" s="198" t="n">
        <v>0</v>
      </c>
      <c r="P50" s="197" t="n">
        <v>0</v>
      </c>
      <c r="Q50" s="199" t="n">
        <v>0</v>
      </c>
    </row>
    <row r="51" customFormat="false" ht="13.8" hidden="false" customHeight="false" outlineLevel="0" collapsed="false">
      <c r="B51" s="200" t="n">
        <v>7.87628865979382</v>
      </c>
      <c r="C51" s="201" t="n">
        <v>97</v>
      </c>
      <c r="D51" s="200" t="n">
        <v>5.2093023255814</v>
      </c>
      <c r="E51" s="201" t="n">
        <v>41</v>
      </c>
      <c r="F51" s="200" t="n">
        <v>18.4501937615145</v>
      </c>
      <c r="G51" s="201" t="n">
        <v>185</v>
      </c>
      <c r="H51" s="200" t="n">
        <v>11.1782945736434</v>
      </c>
      <c r="I51" s="201" t="n">
        <v>129</v>
      </c>
      <c r="J51" s="200" t="n">
        <v>27.5586206896552</v>
      </c>
      <c r="K51" s="201" t="n">
        <v>145</v>
      </c>
      <c r="L51" s="200" t="n">
        <v>7.87686567164179</v>
      </c>
      <c r="M51" s="201" t="n">
        <v>268</v>
      </c>
      <c r="N51" s="200" t="n">
        <v>11.7684210526316</v>
      </c>
      <c r="O51" s="201" t="n">
        <v>95</v>
      </c>
      <c r="P51" s="200" t="n">
        <v>21.2348993288591</v>
      </c>
      <c r="Q51" s="202" t="n">
        <v>149</v>
      </c>
    </row>
    <row r="55" customFormat="false" ht="12.75" hidden="false" customHeight="false" outlineLevel="0" collapsed="false">
      <c r="A55" s="0" t="s">
        <v>189</v>
      </c>
    </row>
    <row r="56" customFormat="false" ht="12.75" hidden="false" customHeight="false" outlineLevel="0" collapsed="false">
      <c r="A56" s="0" t="s">
        <v>190</v>
      </c>
    </row>
    <row r="58" customFormat="false" ht="12.75" hidden="false" customHeight="false" outlineLevel="0" collapsed="false">
      <c r="A58" s="0" t="s">
        <v>191</v>
      </c>
    </row>
    <row r="59" customFormat="false" ht="12.75" hidden="false" customHeight="false" outlineLevel="0" collapsed="false">
      <c r="A59" s="0" t="s">
        <v>192</v>
      </c>
    </row>
    <row r="61" customFormat="false" ht="12.75" hidden="false" customHeight="false" outlineLevel="0" collapsed="false">
      <c r="A61" s="0" t="s">
        <v>193</v>
      </c>
    </row>
    <row r="62" customFormat="false" ht="12.75" hidden="false" customHeight="false" outlineLevel="0" collapsed="false">
      <c r="A62" s="0" t="s">
        <v>194</v>
      </c>
    </row>
  </sheetData>
  <mergeCells count="16">
    <mergeCell ref="B29:C29"/>
    <mergeCell ref="D29:E29"/>
    <mergeCell ref="F29:G29"/>
    <mergeCell ref="H29:I29"/>
    <mergeCell ref="J29:K29"/>
    <mergeCell ref="L29:M29"/>
    <mergeCell ref="N29:O29"/>
    <mergeCell ref="P29:Q29"/>
    <mergeCell ref="B41:C41"/>
    <mergeCell ref="D41:E41"/>
    <mergeCell ref="F41:G41"/>
    <mergeCell ref="H41:I41"/>
    <mergeCell ref="J41:K41"/>
    <mergeCell ref="L41:M41"/>
    <mergeCell ref="N41:O41"/>
    <mergeCell ref="P41:Q41"/>
  </mergeCells>
  <dataValidations count="5">
    <dataValidation allowBlank="true" errorStyle="stop" operator="between" showDropDown="false" showErrorMessage="false" showInputMessage="false" sqref="F7:F19" type="list">
      <formula1>"melebihi batas,di dalam target,sesuai target,isi data dulu"</formula1>
      <formula2>0</formula2>
    </dataValidation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19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  <tableParts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N25"/>
  <sheetViews>
    <sheetView showFormulas="false" showGridLines="true" showRowColHeaders="true" showZeros="true" rightToLeft="false" tabSelected="false" showOutlineSymbols="true" defaultGridColor="true" view="normal" topLeftCell="A1" colorId="64" zoomScale="98" zoomScaleNormal="98" zoomScalePageLayoutView="100" workbookViewId="0">
      <selection pane="topLeft" activeCell="B15" activeCellId="0" sqref="B15"/>
    </sheetView>
  </sheetViews>
  <sheetFormatPr defaultColWidth="12.5703125" defaultRowHeight="12.75" zeroHeight="false" outlineLevelRow="0" outlineLevelCol="0"/>
  <cols>
    <col collapsed="false" customWidth="true" hidden="false" outlineLevel="0" max="2" min="2" style="0" width="15.57"/>
    <col collapsed="false" customWidth="true" hidden="false" outlineLevel="0" max="3" min="3" style="0" width="19.29"/>
    <col collapsed="false" customWidth="true" hidden="false" outlineLevel="0" max="4" min="4" style="0" width="19"/>
    <col collapsed="false" customWidth="true" hidden="false" outlineLevel="0" max="5" min="5" style="0" width="18.57"/>
    <col collapsed="false" customWidth="true" hidden="false" outlineLevel="0" max="6" min="6" style="0" width="12.29"/>
    <col collapsed="false" customWidth="true" hidden="false" outlineLevel="0" max="7" min="7" style="0" width="20.85"/>
  </cols>
  <sheetData>
    <row r="1" customFormat="false" ht="17.35" hidden="false" customHeight="false" outlineLevel="0" collapsed="false">
      <c r="A1" s="117" t="s">
        <v>147</v>
      </c>
      <c r="B1" s="118" t="s">
        <v>35</v>
      </c>
      <c r="C1" s="158" t="str">
        <f aca="false">KPI!D21</f>
        <v>Project Macro yang deal</v>
      </c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</row>
    <row r="2" customFormat="false" ht="13.8" hidden="false" customHeight="false" outlineLevel="0" collapsed="false">
      <c r="A2" s="117" t="s">
        <v>14</v>
      </c>
      <c r="B2" s="9" t="s">
        <v>39</v>
      </c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</row>
    <row r="3" customFormat="false" ht="13.8" hidden="false" customHeight="false" outlineLevel="0" collapsed="false">
      <c r="A3" s="117" t="s">
        <v>19</v>
      </c>
      <c r="B3" s="9" t="s">
        <v>45</v>
      </c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</row>
    <row r="4" customFormat="false" ht="13.8" hidden="false" customHeight="false" outlineLevel="0" collapsed="false">
      <c r="A4" s="120"/>
      <c r="B4" s="120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0"/>
      <c r="N4" s="120"/>
    </row>
    <row r="5" customFormat="false" ht="13.8" hidden="false" customHeight="false" outlineLevel="0" collapsed="false">
      <c r="E5" s="120"/>
      <c r="F5" s="120"/>
      <c r="G5" s="120"/>
      <c r="H5" s="120"/>
      <c r="I5" s="120"/>
      <c r="J5" s="120"/>
      <c r="K5" s="120"/>
      <c r="L5" s="120"/>
      <c r="M5" s="120"/>
      <c r="N5" s="120"/>
    </row>
    <row r="6" customFormat="false" ht="13.8" hidden="false" customHeight="false" outlineLevel="0" collapsed="false">
      <c r="A6" s="121" t="s">
        <v>14</v>
      </c>
      <c r="B6" s="203" t="s">
        <v>195</v>
      </c>
      <c r="C6" s="204" t="s">
        <v>148</v>
      </c>
      <c r="D6" s="203" t="s">
        <v>149</v>
      </c>
      <c r="E6" s="203" t="s">
        <v>29</v>
      </c>
      <c r="F6" s="203" t="s">
        <v>23</v>
      </c>
      <c r="G6" s="205" t="s">
        <v>150</v>
      </c>
      <c r="H6" s="120"/>
      <c r="I6" s="120"/>
      <c r="J6" s="120"/>
      <c r="K6" s="120"/>
      <c r="L6" s="120"/>
      <c r="M6" s="120"/>
      <c r="N6" s="120"/>
    </row>
    <row r="7" customFormat="false" ht="13.8" hidden="false" customHeight="false" outlineLevel="0" collapsed="false">
      <c r="A7" s="124" t="s">
        <v>154</v>
      </c>
      <c r="B7" s="206" t="n">
        <v>0</v>
      </c>
      <c r="C7" s="206" t="n">
        <v>0</v>
      </c>
      <c r="D7" s="207" t="n">
        <v>3</v>
      </c>
      <c r="E7" s="206" t="n">
        <v>2</v>
      </c>
      <c r="F7" s="127" t="n">
        <f aca="false">IF(ISBLANK(C7), 0,IF(C7&lt;E7, 0, IF(C7=E7, 80, IF(C7=D7, 100, IF(C7&lt;D7, 80 + (C7-E7)/(D7-E7)*(100-80), 100 + (C7-D7)/(D7-E7)*(100-80))))))</f>
        <v>0</v>
      </c>
      <c r="G7" s="129" t="str">
        <f aca="false">IF(ISBLANK(B7), "isi data dulu",IF(B7 &lt; D7, "Dibawah target", IF(B7 &lt;= C7, "Di dalam target", "Melebihi target")))</f>
        <v>Dibawah target</v>
      </c>
      <c r="H7" s="120"/>
      <c r="I7" s="120"/>
      <c r="J7" s="120"/>
      <c r="K7" s="120"/>
      <c r="L7" s="120"/>
      <c r="M7" s="120"/>
      <c r="N7" s="120"/>
    </row>
    <row r="8" customFormat="false" ht="13.8" hidden="false" customHeight="false" outlineLevel="0" collapsed="false">
      <c r="A8" s="132" t="s">
        <v>155</v>
      </c>
      <c r="B8" s="208" t="n">
        <v>0</v>
      </c>
      <c r="C8" s="208" t="n">
        <v>0</v>
      </c>
      <c r="D8" s="207" t="n">
        <v>3</v>
      </c>
      <c r="E8" s="206" t="n">
        <v>2</v>
      </c>
      <c r="F8" s="135" t="n">
        <f aca="false">IF(ISBLANK(C8), 0,IF(C8&lt;E8, 0, IF(C8=E8, 80, IF(C8=D8, 100, IF(C8&lt;D8, 80 + (C8-E8)/(D8-E8)*(100-80), 100 + (C8-D8)/(D8-E8)*(100-80))))))</f>
        <v>0</v>
      </c>
      <c r="G8" s="137" t="str">
        <f aca="false">IF(ISBLANK(C8), "isi data dulu",IF(C8 &lt; E8, "Dibawah target", IF(C8 &lt;= D8, "Di dalam target", "Melebihi target")))</f>
        <v>Dibawah target</v>
      </c>
      <c r="H8" s="120"/>
      <c r="I8" s="120"/>
      <c r="J8" s="120"/>
      <c r="K8" s="120"/>
      <c r="L8" s="120"/>
      <c r="M8" s="120"/>
      <c r="N8" s="120"/>
    </row>
    <row r="9" customFormat="false" ht="13.8" hidden="false" customHeight="false" outlineLevel="0" collapsed="false">
      <c r="A9" s="124" t="s">
        <v>156</v>
      </c>
      <c r="B9" s="206" t="n">
        <v>0</v>
      </c>
      <c r="C9" s="206" t="n">
        <v>0</v>
      </c>
      <c r="D9" s="207" t="n">
        <v>3</v>
      </c>
      <c r="E9" s="206" t="n">
        <v>2</v>
      </c>
      <c r="F9" s="127" t="n">
        <f aca="false">IF(ISBLANK(C9), 0,IF(C9&lt;E9, 0, IF(C9=E9, 80, IF(C9=D9, 100, IF(C9&lt;D9, 80 + (C9-E9)/(D9-E9)*(100-80), 100 + (C9-D9)/(D9-E9)*(100-80))))))</f>
        <v>0</v>
      </c>
      <c r="G9" s="129" t="str">
        <f aca="false">IF(ISBLANK(C9), "isi data dulu",IF(C9 &lt; E9, "Dibawah target", IF(C9 &lt;= D9, "Di dalam target", "Melebihi target")))</f>
        <v>Dibawah target</v>
      </c>
      <c r="H9" s="120"/>
      <c r="I9" s="120"/>
      <c r="J9" s="120"/>
      <c r="K9" s="120"/>
      <c r="L9" s="120"/>
      <c r="M9" s="120"/>
      <c r="N9" s="120"/>
    </row>
    <row r="10" customFormat="false" ht="13.8" hidden="false" customHeight="false" outlineLevel="0" collapsed="false">
      <c r="A10" s="132" t="s">
        <v>157</v>
      </c>
      <c r="B10" s="208" t="n">
        <v>0</v>
      </c>
      <c r="C10" s="208" t="n">
        <v>0</v>
      </c>
      <c r="D10" s="207" t="n">
        <v>3</v>
      </c>
      <c r="E10" s="206" t="n">
        <v>2</v>
      </c>
      <c r="F10" s="135" t="n">
        <f aca="false">IF(ISBLANK(C10), 0,IF(C10&lt;E10, 0, IF(C10=E10, 80, IF(C10=D10, 100, IF(C10&lt;D10, 80 + (C10-E10)/(D10-E10)*(100-80), 100 + (C10-D10)/(D10-E10)*(100-80))))))</f>
        <v>0</v>
      </c>
      <c r="G10" s="137" t="str">
        <f aca="false">IF(ISBLANK(C10), "isi data dulu",IF(C10 &lt; E10, "Dibawah target", IF(C10 &lt;= D10, "Di dalam target", "Melebihi target")))</f>
        <v>Dibawah target</v>
      </c>
      <c r="H10" s="120"/>
      <c r="I10" s="120"/>
      <c r="J10" s="120"/>
      <c r="K10" s="120"/>
      <c r="L10" s="120"/>
      <c r="M10" s="120"/>
      <c r="N10" s="120"/>
    </row>
    <row r="11" customFormat="false" ht="13.8" hidden="false" customHeight="false" outlineLevel="0" collapsed="false">
      <c r="A11" s="124" t="s">
        <v>158</v>
      </c>
      <c r="B11" s="206" t="n">
        <v>0</v>
      </c>
      <c r="C11" s="206" t="n">
        <v>0</v>
      </c>
      <c r="D11" s="207" t="n">
        <v>3</v>
      </c>
      <c r="E11" s="206" t="n">
        <v>2</v>
      </c>
      <c r="F11" s="127" t="n">
        <f aca="false">IF(ISBLANK(C11), 0,IF(C11&lt;E11, 0, IF(C11=E11, 80, IF(C11=D11, 100, IF(C11&lt;D11, 80 + (C11-E11)/(D11-E11)*(100-80), 100 + (C11-D11)/(D11-E11)*(100-80))))))</f>
        <v>0</v>
      </c>
      <c r="G11" s="129" t="str">
        <f aca="false">IF(ISBLANK(C11), "isi data dulu",IF(C11 &lt; E11, "Dibawah target", IF(C11 &lt;= D11, "Di dalam target", "Melebihi target")))</f>
        <v>Dibawah target</v>
      </c>
      <c r="H11" s="120"/>
      <c r="I11" s="120"/>
      <c r="J11" s="120"/>
      <c r="K11" s="120"/>
      <c r="L11" s="120"/>
      <c r="M11" s="120"/>
      <c r="N11" s="120"/>
    </row>
    <row r="12" customFormat="false" ht="13.8" hidden="false" customHeight="false" outlineLevel="0" collapsed="false">
      <c r="A12" s="132" t="s">
        <v>159</v>
      </c>
      <c r="B12" s="208" t="n">
        <v>0</v>
      </c>
      <c r="C12" s="208" t="n">
        <v>0</v>
      </c>
      <c r="D12" s="207" t="n">
        <v>3</v>
      </c>
      <c r="E12" s="206" t="n">
        <v>2</v>
      </c>
      <c r="F12" s="135" t="n">
        <f aca="false">IF(ISBLANK(C12), 0,IF(C12&lt;E12, 0, IF(C12=E12, 80, IF(C12=D12, 100, IF(C12&lt;D12, 80 + (C12-E12)/(D12-E12)*(100-80), 100 + (C12-D12)/(D12-E12)*(100-80))))))</f>
        <v>0</v>
      </c>
      <c r="G12" s="137" t="str">
        <f aca="false">IF(ISBLANK(C12), "isi data dulu",IF(C12 &lt; E12, "Dibawah target", IF(C12 &lt;= D12, "Di dalam target", "Melebihi target")))</f>
        <v>Dibawah target</v>
      </c>
      <c r="H12" s="120"/>
      <c r="I12" s="120"/>
      <c r="J12" s="120"/>
      <c r="K12" s="120"/>
      <c r="L12" s="120"/>
      <c r="M12" s="120"/>
      <c r="N12" s="120"/>
    </row>
    <row r="13" customFormat="false" ht="13.8" hidden="false" customHeight="false" outlineLevel="0" collapsed="false">
      <c r="A13" s="124" t="s">
        <v>160</v>
      </c>
      <c r="B13" s="206" t="n">
        <v>0</v>
      </c>
      <c r="C13" s="206" t="n">
        <v>0</v>
      </c>
      <c r="D13" s="207" t="n">
        <v>3</v>
      </c>
      <c r="E13" s="206" t="n">
        <v>2</v>
      </c>
      <c r="F13" s="127" t="n">
        <f aca="false">IF(ISBLANK(C13), 0,IF(C13&lt;E13, 0, IF(C13=E13, 80, IF(C13=D13, 100, IF(C13&lt;D13, 80 + (C13-E13)/(D13-E13)*(100-80), 100 + (C13-D13)/(D13-E13)*(100-80))))))</f>
        <v>0</v>
      </c>
      <c r="G13" s="129" t="str">
        <f aca="false">IF(ISBLANK(C13), "isi data dulu",IF(C13 &lt; E13, "Dibawah target", IF(C13 &lt;= D13, "Di dalam target", "Melebihi target")))</f>
        <v>Dibawah target</v>
      </c>
      <c r="H13" s="120"/>
      <c r="I13" s="120"/>
      <c r="J13" s="120"/>
      <c r="K13" s="120"/>
      <c r="L13" s="120"/>
      <c r="M13" s="120"/>
      <c r="N13" s="120"/>
    </row>
    <row r="14" customFormat="false" ht="13.8" hidden="false" customHeight="false" outlineLevel="0" collapsed="false">
      <c r="A14" s="132" t="s">
        <v>161</v>
      </c>
      <c r="B14" s="208" t="n">
        <v>0</v>
      </c>
      <c r="C14" s="208" t="n">
        <v>0</v>
      </c>
      <c r="D14" s="207" t="n">
        <v>3</v>
      </c>
      <c r="E14" s="206" t="n">
        <v>2</v>
      </c>
      <c r="F14" s="135" t="n">
        <f aca="false">IF(ISBLANK(C14), 0,IF(C14&lt;E14, 0, IF(C14=E14, 80, IF(C14=D14, 100, IF(C14&lt;D14, 80 + (C14-E14)/(D14-E14)*(100-80), 100 + (C14-D14)/(D14-E14)*(100-80))))))</f>
        <v>0</v>
      </c>
      <c r="G14" s="137" t="str">
        <f aca="false">IF(ISBLANK(C14), "isi data dulu",IF(C14 &lt; E14, "Dibawah target", IF(C14 &lt;= D14, "Di dalam target", "Melebihi target")))</f>
        <v>Dibawah target</v>
      </c>
      <c r="H14" s="120"/>
      <c r="I14" s="120"/>
      <c r="J14" s="120"/>
      <c r="K14" s="120"/>
      <c r="L14" s="120"/>
      <c r="M14" s="120"/>
      <c r="N14" s="120"/>
    </row>
    <row r="15" customFormat="false" ht="13.8" hidden="false" customHeight="false" outlineLevel="0" collapsed="false">
      <c r="A15" s="124" t="s">
        <v>162</v>
      </c>
      <c r="B15" s="206" t="n">
        <v>0</v>
      </c>
      <c r="C15" s="206" t="n">
        <v>0</v>
      </c>
      <c r="D15" s="207" t="n">
        <v>3</v>
      </c>
      <c r="E15" s="206" t="n">
        <v>2</v>
      </c>
      <c r="F15" s="127" t="n">
        <f aca="false">IF(ISBLANK(C15), 0,IF(C15&lt;E15, 0, IF(C15=E15, 80, IF(C15=D15, 100, IF(C15&lt;D15, 80 + (C15-E15)/(D15-E15)*(100-80), 100 + (C15-D15)/(D15-E15)*(100-80))))))</f>
        <v>0</v>
      </c>
      <c r="G15" s="129" t="str">
        <f aca="false">IF(ISBLANK(C15), "isi data dulu",IF(C15 &lt; E15, "Dibawah target", IF(C15 &lt;= D15, "Di dalam target", "Melebihi target")))</f>
        <v>Dibawah target</v>
      </c>
      <c r="H15" s="120"/>
      <c r="I15" s="120"/>
      <c r="J15" s="120"/>
      <c r="K15" s="120"/>
      <c r="L15" s="120"/>
      <c r="M15" s="120"/>
      <c r="N15" s="120"/>
    </row>
    <row r="16" customFormat="false" ht="13.8" hidden="false" customHeight="false" outlineLevel="0" collapsed="false">
      <c r="A16" s="132" t="s">
        <v>163</v>
      </c>
      <c r="B16" s="208"/>
      <c r="C16" s="208"/>
      <c r="D16" s="207"/>
      <c r="E16" s="206"/>
      <c r="F16" s="135" t="n">
        <f aca="false">IF(ISBLANK(C16), 0,IF(C16&lt;E16, 0, IF(C16=E16, 80, IF(C16=D16, 100, IF(C16&lt;D16, 80 + (C16-E16)/(D16-E16)*(100-80), 100 + (C16-D16)/(D16-E16)*(100-80))))))</f>
        <v>0</v>
      </c>
      <c r="G16" s="137" t="str">
        <f aca="false">IF(ISBLANK(C16), "isi data dulu",IF(C16 &lt; E16, "Dibawah target", IF(C16 &lt;= D16, "Di dalam target", "Melebihi target")))</f>
        <v>isi data dulu</v>
      </c>
      <c r="H16" s="120"/>
      <c r="I16" s="120"/>
      <c r="J16" s="120"/>
      <c r="K16" s="120"/>
      <c r="L16" s="120"/>
      <c r="M16" s="120"/>
      <c r="N16" s="120"/>
    </row>
    <row r="17" customFormat="false" ht="13.8" hidden="false" customHeight="false" outlineLevel="0" collapsed="false">
      <c r="A17" s="124" t="s">
        <v>164</v>
      </c>
      <c r="B17" s="206"/>
      <c r="C17" s="206"/>
      <c r="D17" s="207"/>
      <c r="E17" s="206"/>
      <c r="F17" s="127" t="n">
        <f aca="false">IF(ISBLANK(C17), 0,IF(C17&lt;E17, 0, IF(C17=E17, 80, IF(C17=D17, 100, IF(C17&lt;D17, 80 + (C17-E17)/(D17-E17)*(100-80), 100 + (C17-D17)/(D17-E17)*(100-80))))))</f>
        <v>0</v>
      </c>
      <c r="G17" s="129" t="str">
        <f aca="false">IF(ISBLANK(C17), "isi data dulu",IF(C17 &lt; E17, "Dibawah target", IF(C17 &lt;= D17, "Di dalam target", "Melebihi target")))</f>
        <v>isi data dulu</v>
      </c>
      <c r="H17" s="120"/>
      <c r="I17" s="120"/>
      <c r="J17" s="120"/>
      <c r="K17" s="120"/>
      <c r="L17" s="120"/>
      <c r="M17" s="120"/>
      <c r="N17" s="120"/>
    </row>
    <row r="18" customFormat="false" ht="13.8" hidden="false" customHeight="false" outlineLevel="0" collapsed="false">
      <c r="A18" s="132" t="s">
        <v>165</v>
      </c>
      <c r="B18" s="209"/>
      <c r="C18" s="209"/>
      <c r="D18" s="207"/>
      <c r="E18" s="206"/>
      <c r="F18" s="135" t="n">
        <f aca="false">IF(ISBLANK(C18), 0,IF(C18&lt;E18, 0, IF(C18=E18, 80, IF(C18=D18, 100, IF(C18&lt;D18, 80 + (C18-E18)/(D18-E18)*(100-80), 100 + (C18-D18)/(D18-E18)*(100-80))))))</f>
        <v>0</v>
      </c>
      <c r="G18" s="137" t="str">
        <f aca="false">IF(ISBLANK(C18), "isi data dulu",IF(C18 &lt; E18, "Dibawah target", IF(C18 &lt;= D18, "Di dalam target", "Melebihi target")))</f>
        <v>isi data dulu</v>
      </c>
      <c r="H18" s="120"/>
      <c r="I18" s="120"/>
      <c r="J18" s="120"/>
      <c r="K18" s="120"/>
      <c r="L18" s="120"/>
      <c r="M18" s="120"/>
      <c r="N18" s="120"/>
    </row>
    <row r="19" customFormat="false" ht="13.8" hidden="false" customHeight="false" outlineLevel="0" collapsed="false">
      <c r="A19" s="140" t="s">
        <v>166</v>
      </c>
      <c r="B19" s="161" t="n">
        <f aca="false">SUM(B7:B18)</f>
        <v>0</v>
      </c>
      <c r="C19" s="161" t="n">
        <f aca="false">SUM(C7:C18)</f>
        <v>0</v>
      </c>
      <c r="D19" s="210" t="n">
        <v>3</v>
      </c>
      <c r="E19" s="143" t="n">
        <v>2</v>
      </c>
      <c r="F19" s="143" t="n">
        <f aca="false">IF(ISBLANK(C19), 0,IF(C19&lt;E19, 0, IF(C19=E19, 80, IF(C19=D19, 100, IF(C19&lt;D19, 80 + (C19-E19)/(D19-E19)*(100-80), 100 + (C19-D19)/(D19-E19)*(100-80))))))</f>
        <v>0</v>
      </c>
      <c r="G19" s="211" t="str">
        <f aca="false">IF(ISBLANK(B7), "isi data dulu",IF(B7 &lt; D7, "Dibawah target", IF(B7 &lt;= C7, "Di dalam target", "Melebihi target")))</f>
        <v>Dibawah target</v>
      </c>
      <c r="H19" s="120"/>
      <c r="I19" s="120"/>
      <c r="J19" s="120"/>
      <c r="K19" s="120"/>
      <c r="L19" s="120"/>
      <c r="M19" s="120"/>
    </row>
    <row r="20" customFormat="false" ht="14.25" hidden="false" customHeight="false" outlineLevel="0" collapsed="false">
      <c r="A20" s="120"/>
      <c r="B20" s="120"/>
      <c r="C20" s="120"/>
      <c r="D20" s="120"/>
      <c r="E20" s="120"/>
      <c r="F20" s="120"/>
      <c r="G20" s="120"/>
      <c r="H20" s="120"/>
      <c r="I20" s="120"/>
      <c r="J20" s="120"/>
      <c r="K20" s="120"/>
      <c r="L20" s="120"/>
      <c r="M20" s="120"/>
      <c r="N20" s="120"/>
    </row>
    <row r="21" customFormat="false" ht="14.25" hidden="false" customHeight="false" outlineLevel="0" collapsed="false">
      <c r="A21" s="120"/>
      <c r="B21" s="120"/>
      <c r="C21" s="120"/>
      <c r="D21" s="120"/>
      <c r="E21" s="120"/>
      <c r="F21" s="120"/>
      <c r="G21" s="120"/>
      <c r="H21" s="120"/>
      <c r="I21" s="120"/>
      <c r="J21" s="120"/>
      <c r="K21" s="120"/>
      <c r="L21" s="120"/>
      <c r="M21" s="120"/>
      <c r="N21" s="120"/>
    </row>
    <row r="22" customFormat="false" ht="14.25" hidden="false" customHeight="false" outlineLevel="0" collapsed="false">
      <c r="A22" s="120"/>
      <c r="B22" s="120"/>
      <c r="C22" s="120"/>
      <c r="D22" s="120"/>
      <c r="E22" s="120"/>
      <c r="F22" s="120"/>
      <c r="G22" s="120"/>
      <c r="H22" s="120"/>
      <c r="I22" s="120"/>
      <c r="J22" s="120"/>
      <c r="K22" s="120"/>
      <c r="L22" s="120"/>
      <c r="M22" s="120"/>
      <c r="N22" s="120"/>
    </row>
    <row r="23" customFormat="false" ht="14.25" hidden="false" customHeight="false" outlineLevel="0" collapsed="false">
      <c r="A23" s="120"/>
      <c r="B23" s="120"/>
      <c r="C23" s="120"/>
      <c r="D23" s="120"/>
      <c r="E23" s="120"/>
      <c r="F23" s="120"/>
      <c r="G23" s="120"/>
      <c r="H23" s="120"/>
      <c r="I23" s="120"/>
      <c r="J23" s="120"/>
      <c r="K23" s="120"/>
      <c r="L23" s="120"/>
      <c r="M23" s="120"/>
      <c r="N23" s="120"/>
    </row>
    <row r="24" customFormat="false" ht="14.25" hidden="false" customHeight="false" outlineLevel="0" collapsed="false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</row>
    <row r="25" customFormat="false" ht="14.25" hidden="false" customHeight="false" outlineLevel="0" collapsed="false">
      <c r="A25" s="120"/>
      <c r="B25" s="120"/>
      <c r="C25" s="120"/>
      <c r="D25" s="120"/>
      <c r="E25" s="120"/>
      <c r="F25" s="120"/>
      <c r="G25" s="120"/>
      <c r="H25" s="120"/>
      <c r="I25" s="120"/>
      <c r="J25" s="120"/>
      <c r="K25" s="120"/>
      <c r="L25" s="120"/>
      <c r="M25" s="120"/>
      <c r="N25" s="120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F19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G7:G19" type="list">
      <formula1>"Di dalam target,Dibawah target,Melebihi target,isi data dulu"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  <tableParts>
    <tablePart r:id="rId3"/>
  </tablePart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M26"/>
  <sheetViews>
    <sheetView showFormulas="false" showGridLines="true" showRowColHeaders="true" showZeros="true" rightToLeft="false" tabSelected="false" showOutlineSymbols="true" defaultGridColor="true" view="normal" topLeftCell="A1" colorId="64" zoomScale="98" zoomScaleNormal="98" zoomScalePageLayoutView="100" workbookViewId="0">
      <selection pane="topLeft" activeCell="C15" activeCellId="0" sqref="C15"/>
    </sheetView>
  </sheetViews>
  <sheetFormatPr defaultColWidth="12.5703125" defaultRowHeight="12.75" zeroHeight="false" outlineLevelRow="0" outlineLevelCol="0"/>
  <cols>
    <col collapsed="false" customWidth="true" hidden="false" outlineLevel="0" max="2" min="2" style="0" width="15.57"/>
    <col collapsed="false" customWidth="true" hidden="false" outlineLevel="0" max="3" min="3" style="0" width="19.29"/>
    <col collapsed="false" customWidth="true" hidden="false" outlineLevel="0" max="4" min="4" style="0" width="18.57"/>
    <col collapsed="false" customWidth="true" hidden="false" outlineLevel="0" max="5" min="5" style="0" width="9.57"/>
    <col collapsed="false" customWidth="true" hidden="false" outlineLevel="0" max="6" min="6" style="0" width="20.85"/>
  </cols>
  <sheetData>
    <row r="1" customFormat="false" ht="17.35" hidden="false" customHeight="false" outlineLevel="0" collapsed="false">
      <c r="A1" s="117" t="s">
        <v>147</v>
      </c>
      <c r="B1" s="118" t="s">
        <v>35</v>
      </c>
      <c r="C1" s="158" t="str">
        <f aca="false">KPI!D24</f>
        <v>Kesalahan Pencatatan Accounting</v>
      </c>
      <c r="D1" s="120"/>
      <c r="E1" s="120"/>
      <c r="F1" s="120"/>
      <c r="G1" s="120"/>
      <c r="H1" s="120"/>
      <c r="I1" s="120"/>
      <c r="J1" s="120"/>
      <c r="K1" s="120"/>
      <c r="L1" s="120"/>
      <c r="M1" s="120"/>
    </row>
    <row r="2" customFormat="false" ht="13.8" hidden="false" customHeight="false" outlineLevel="0" collapsed="false">
      <c r="A2" s="117" t="s">
        <v>14</v>
      </c>
      <c r="B2" s="9" t="s">
        <v>65</v>
      </c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</row>
    <row r="3" customFormat="false" ht="13.8" hidden="false" customHeight="false" outlineLevel="0" collapsed="false">
      <c r="A3" s="117" t="s">
        <v>19</v>
      </c>
      <c r="B3" s="9" t="s">
        <v>41</v>
      </c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</row>
    <row r="4" customFormat="false" ht="13.8" hidden="false" customHeight="false" outlineLevel="0" collapsed="false">
      <c r="A4" s="120"/>
      <c r="B4" s="120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0"/>
    </row>
    <row r="5" customFormat="false" ht="13.8" hidden="false" customHeight="false" outlineLevel="0" collapsed="false">
      <c r="D5" s="120"/>
      <c r="E5" s="120"/>
      <c r="F5" s="120"/>
      <c r="G5" s="120"/>
      <c r="H5" s="120"/>
      <c r="I5" s="120"/>
      <c r="J5" s="120"/>
      <c r="K5" s="120"/>
      <c r="L5" s="120"/>
      <c r="M5" s="120"/>
    </row>
    <row r="6" customFormat="false" ht="13.8" hidden="false" customHeight="false" outlineLevel="0" collapsed="false">
      <c r="A6" s="121" t="s">
        <v>14</v>
      </c>
      <c r="B6" s="122" t="s">
        <v>148</v>
      </c>
      <c r="C6" s="122" t="s">
        <v>149</v>
      </c>
      <c r="D6" s="122" t="s">
        <v>29</v>
      </c>
      <c r="E6" s="122" t="s">
        <v>23</v>
      </c>
      <c r="F6" s="123" t="s">
        <v>150</v>
      </c>
      <c r="G6" s="120"/>
      <c r="H6" s="120"/>
      <c r="I6" s="120"/>
      <c r="J6" s="120"/>
      <c r="K6" s="120"/>
      <c r="L6" s="120"/>
      <c r="M6" s="120"/>
    </row>
    <row r="7" customFormat="false" ht="13.8" hidden="false" customHeight="false" outlineLevel="0" collapsed="false">
      <c r="A7" s="124" t="s">
        <v>154</v>
      </c>
      <c r="B7" s="155"/>
      <c r="C7" s="149"/>
      <c r="D7" s="149"/>
      <c r="E7" s="127" t="n">
        <f aca="false">IF(ISBLANK(B7), 0,IF(B7&lt;=C7, 100, IF(B7&gt;=D7, IF(B7=D7, 80, 0), 100 - ((B7-C7)/(D7-C7) * 20))))</f>
        <v>0</v>
      </c>
      <c r="F7" s="129" t="str">
        <f aca="false">IF(ISBLANK(B7), "isi data dulu", IF(B7&lt;=C7, "sesuai target", IF(AND(B7&gt;C7,B7&lt;=D7), "di dalam target", IF(B7&gt;D7, "melebihi batas", ""))))</f>
        <v>isi data dulu</v>
      </c>
      <c r="G7" s="120"/>
      <c r="H7" s="120"/>
      <c r="I7" s="120"/>
      <c r="J7" s="120"/>
      <c r="K7" s="120"/>
      <c r="L7" s="120"/>
      <c r="M7" s="120"/>
    </row>
    <row r="8" customFormat="false" ht="13.8" hidden="false" customHeight="false" outlineLevel="0" collapsed="false">
      <c r="A8" s="132" t="s">
        <v>155</v>
      </c>
      <c r="B8" s="156"/>
      <c r="C8" s="152"/>
      <c r="D8" s="152"/>
      <c r="E8" s="135" t="n">
        <f aca="false">IF(ISBLANK(B8), 0,IF(B8&lt;=C8, 100, IF(B8&gt;=D8, IF(B8=D8, 80, 0), 100 - ((B8-C8)/(D8-C8) * 20))))</f>
        <v>0</v>
      </c>
      <c r="F8" s="137" t="str">
        <f aca="false">IF(ISBLANK(B8), "isi data dulu", IF(B8&lt;=C8, "sesuai target", IF(AND(B8&gt;C8,B8&lt;=D8), "di dalam target", IF(B8&gt;D8, "melebihi batas", ""))))</f>
        <v>isi data dulu</v>
      </c>
      <c r="G8" s="120"/>
      <c r="H8" s="120"/>
      <c r="I8" s="120"/>
      <c r="J8" s="120"/>
      <c r="K8" s="120"/>
      <c r="L8" s="120"/>
      <c r="M8" s="120"/>
    </row>
    <row r="9" customFormat="false" ht="13.8" hidden="false" customHeight="false" outlineLevel="0" collapsed="false">
      <c r="A9" s="124" t="s">
        <v>156</v>
      </c>
      <c r="B9" s="155" t="n">
        <v>1</v>
      </c>
      <c r="C9" s="149" t="n">
        <v>5</v>
      </c>
      <c r="D9" s="149" t="n">
        <v>7</v>
      </c>
      <c r="E9" s="127" t="n">
        <f aca="false">IF(ISBLANK(B9), 0,IF(B9&lt;=C9, 100, IF(B9&gt;=D9, IF(B9=D9, 80, 0), 100 - ((B9-C9)/(D9-C9) * 20))))</f>
        <v>100</v>
      </c>
      <c r="F9" s="129" t="str">
        <f aca="false">IF(ISBLANK(B9), "isi data dulu", IF(B9&lt;=C9, "sesuai target", IF(AND(B9&gt;C9,B9&lt;=D9), "di dalam target", IF(B9&gt;D9, "melebihi batas", ""))))</f>
        <v>sesuai target</v>
      </c>
      <c r="G9" s="120"/>
      <c r="H9" s="120"/>
      <c r="I9" s="120"/>
      <c r="J9" s="120"/>
      <c r="K9" s="120"/>
      <c r="L9" s="120"/>
      <c r="M9" s="120"/>
    </row>
    <row r="10" customFormat="false" ht="13.8" hidden="false" customHeight="false" outlineLevel="0" collapsed="false">
      <c r="A10" s="132" t="s">
        <v>157</v>
      </c>
      <c r="B10" s="156" t="n">
        <v>6</v>
      </c>
      <c r="C10" s="152" t="n">
        <v>5</v>
      </c>
      <c r="D10" s="152" t="n">
        <v>7</v>
      </c>
      <c r="E10" s="135" t="n">
        <f aca="false">IF(ISBLANK(B10), 0,IF(B10&lt;=C10, 100, IF(B10&gt;=D10, IF(B10=D10, 80, 0), 100 - ((B10-C10)/(D10-C10) * 20))))</f>
        <v>90</v>
      </c>
      <c r="F10" s="137" t="str">
        <f aca="false">IF(ISBLANK(B10), "isi data dulu", IF(B10&lt;=C10, "sesuai target", IF(AND(B10&gt;C10,B10&lt;=D10), "di dalam target", IF(B10&gt;D10, "melebihi batas", ""))))</f>
        <v>di dalam target</v>
      </c>
      <c r="G10" s="120"/>
      <c r="H10" s="120"/>
      <c r="I10" s="120"/>
      <c r="J10" s="120"/>
      <c r="K10" s="120"/>
      <c r="L10" s="120"/>
      <c r="M10" s="120"/>
    </row>
    <row r="11" customFormat="false" ht="13.8" hidden="false" customHeight="false" outlineLevel="0" collapsed="false">
      <c r="A11" s="124" t="s">
        <v>158</v>
      </c>
      <c r="B11" s="155" t="n">
        <v>2</v>
      </c>
      <c r="C11" s="149" t="n">
        <v>5</v>
      </c>
      <c r="D11" s="149" t="n">
        <v>7</v>
      </c>
      <c r="E11" s="127" t="n">
        <f aca="false">IF(ISBLANK(B11), 0,IF(B11&lt;=C11, 100, IF(B11&gt;=D11, IF(B11=D11, 80, 0), 100 - ((B11-C11)/(D11-C11) * 20))))</f>
        <v>100</v>
      </c>
      <c r="F11" s="129" t="str">
        <f aca="false">IF(ISBLANK(B11), "isi data dulu", IF(B11&lt;=C11, "sesuai target", IF(AND(B11&gt;C11,B11&lt;=D11), "di dalam target", IF(B11&gt;D11, "melebihi batas", ""))))</f>
        <v>sesuai target</v>
      </c>
      <c r="G11" s="120"/>
      <c r="H11" s="120"/>
      <c r="I11" s="120"/>
      <c r="J11" s="120"/>
      <c r="K11" s="120"/>
      <c r="L11" s="120"/>
      <c r="M11" s="120"/>
    </row>
    <row r="12" customFormat="false" ht="13.8" hidden="false" customHeight="false" outlineLevel="0" collapsed="false">
      <c r="A12" s="132" t="s">
        <v>159</v>
      </c>
      <c r="B12" s="156" t="n">
        <v>0</v>
      </c>
      <c r="C12" s="152" t="n">
        <v>5</v>
      </c>
      <c r="D12" s="152" t="n">
        <v>7</v>
      </c>
      <c r="E12" s="135" t="n">
        <f aca="false">IF(ISBLANK(B12), 0,IF(B12&lt;=C12, 100, IF(B12&gt;=D12, IF(B12=D12, 80, 0), 100 - ((B12-C12)/(D12-C12) * 20))))</f>
        <v>100</v>
      </c>
      <c r="F12" s="137" t="str">
        <f aca="false">IF(ISBLANK(B12), "isi data dulu", IF(B12&lt;=C12, "sesuai target", IF(AND(B12&gt;C12,B12&lt;=D12), "di dalam target", IF(B12&gt;D12, "melebihi batas", ""))))</f>
        <v>sesuai target</v>
      </c>
      <c r="G12" s="120"/>
      <c r="H12" s="120"/>
      <c r="I12" s="120"/>
      <c r="J12" s="120"/>
      <c r="K12" s="120"/>
      <c r="L12" s="120"/>
      <c r="M12" s="120"/>
    </row>
    <row r="13" customFormat="false" ht="13.8" hidden="false" customHeight="false" outlineLevel="0" collapsed="false">
      <c r="A13" s="124" t="s">
        <v>160</v>
      </c>
      <c r="B13" s="155" t="n">
        <v>3</v>
      </c>
      <c r="C13" s="149" t="n">
        <v>5</v>
      </c>
      <c r="D13" s="149" t="n">
        <v>7</v>
      </c>
      <c r="E13" s="127" t="n">
        <f aca="false">IF(ISBLANK(B13), 0,IF(B13&lt;=C13, 100, IF(B13&gt;=D13, IF(B13=D13, 80, 0), 100 - ((B13-C13)/(D13-C13) * 20))))</f>
        <v>100</v>
      </c>
      <c r="F13" s="129" t="str">
        <f aca="false">IF(ISBLANK(B13), "isi data dulu", IF(B13&lt;=C13, "sesuai target", IF(AND(B13&gt;C13,B13&lt;=D13), "di dalam target", IF(B13&gt;D13, "melebihi batas", ""))))</f>
        <v>sesuai target</v>
      </c>
      <c r="G13" s="120"/>
      <c r="H13" s="120"/>
      <c r="I13" s="120"/>
      <c r="J13" s="120"/>
      <c r="K13" s="120"/>
      <c r="L13" s="120"/>
      <c r="M13" s="120"/>
    </row>
    <row r="14" customFormat="false" ht="13.8" hidden="false" customHeight="false" outlineLevel="0" collapsed="false">
      <c r="A14" s="132" t="s">
        <v>161</v>
      </c>
      <c r="B14" s="156" t="n">
        <v>2</v>
      </c>
      <c r="C14" s="152" t="n">
        <v>5</v>
      </c>
      <c r="D14" s="152" t="n">
        <v>7</v>
      </c>
      <c r="E14" s="135" t="n">
        <f aca="false">IF(ISBLANK(B14), 0,IF(B14&lt;=C14, 100, IF(B14&gt;=D14, IF(B14=D14, 80, 0), 100 - ((B14-C14)/(D14-C14) * 20))))</f>
        <v>100</v>
      </c>
      <c r="F14" s="137" t="str">
        <f aca="false">IF(ISBLANK(B14), "isi data dulu", IF(B14&lt;=C14, "sesuai target", IF(AND(B14&gt;C14,B14&lt;=D14), "di dalam target", IF(B14&gt;D14, "melebihi batas", ""))))</f>
        <v>sesuai target</v>
      </c>
      <c r="G14" s="120"/>
      <c r="H14" s="120"/>
      <c r="I14" s="120"/>
      <c r="J14" s="120"/>
      <c r="K14" s="120"/>
      <c r="L14" s="120"/>
      <c r="M14" s="120"/>
    </row>
    <row r="15" customFormat="false" ht="13.8" hidden="false" customHeight="false" outlineLevel="0" collapsed="false">
      <c r="A15" s="124" t="s">
        <v>162</v>
      </c>
      <c r="B15" s="159" t="n">
        <v>1</v>
      </c>
      <c r="C15" s="149" t="n">
        <v>5</v>
      </c>
      <c r="D15" s="149" t="n">
        <v>7</v>
      </c>
      <c r="E15" s="127" t="n">
        <f aca="false">IF(ISBLANK(B15), 0,IF(B15&lt;=C15, 100, IF(B15&gt;=D15, IF(B15=D15, 80, 0), 100 - ((B15-C15)/(D15-C15) * 20))))</f>
        <v>100</v>
      </c>
      <c r="F15" s="129" t="str">
        <f aca="false">IF(ISBLANK(B15), "isi data dulu", IF(B15&lt;=C15, "sesuai target", IF(AND(B15&gt;C15,B15&lt;=D15), "di dalam target", IF(B15&gt;D15, "melebihi batas", ""))))</f>
        <v>sesuai target</v>
      </c>
      <c r="G15" s="120"/>
      <c r="H15" s="120"/>
      <c r="I15" s="120"/>
      <c r="J15" s="120"/>
      <c r="K15" s="120"/>
      <c r="L15" s="120"/>
      <c r="M15" s="120"/>
    </row>
    <row r="16" customFormat="false" ht="13.8" hidden="false" customHeight="false" outlineLevel="0" collapsed="false">
      <c r="A16" s="132" t="s">
        <v>163</v>
      </c>
      <c r="B16" s="156"/>
      <c r="C16" s="152"/>
      <c r="D16" s="152"/>
      <c r="E16" s="135" t="n">
        <f aca="false">IF(ISBLANK(B16), 0,IF(B16&lt;=C16, 100, IF(B16&gt;=D16, IF(B16=D16, 80, 0), 100 - ((B16-C16)/(D16-C16) * 20))))</f>
        <v>0</v>
      </c>
      <c r="F16" s="137" t="str">
        <f aca="false">IF(ISBLANK(B16), "isi data dulu", IF(B16&lt;=C16, "sesuai target", IF(AND(B16&gt;C16,B16&lt;=D16), "di dalam target", IF(B16&gt;D16, "melebihi batas", ""))))</f>
        <v>isi data dulu</v>
      </c>
      <c r="G16" s="120"/>
      <c r="H16" s="120"/>
      <c r="I16" s="120"/>
      <c r="J16" s="120"/>
      <c r="K16" s="120"/>
      <c r="L16" s="120"/>
      <c r="M16" s="120"/>
    </row>
    <row r="17" customFormat="false" ht="13.8" hidden="false" customHeight="false" outlineLevel="0" collapsed="false">
      <c r="A17" s="124" t="s">
        <v>164</v>
      </c>
      <c r="B17" s="155"/>
      <c r="C17" s="149"/>
      <c r="D17" s="149"/>
      <c r="E17" s="127" t="n">
        <f aca="false">IF(ISBLANK(B17), 0,IF(B17&lt;=C17, 100, IF(B17&gt;=D17, IF(B17=D17, 80, 0), 100 - ((B17-C17)/(D17-C17) * 20))))</f>
        <v>0</v>
      </c>
      <c r="F17" s="129" t="str">
        <f aca="false">IF(ISBLANK(B17), "isi data dulu", IF(B17&lt;=C17, "sesuai target", IF(AND(B17&gt;C17,B17&lt;=D17), "di dalam target", IF(B17&gt;D17, "melebihi batas", ""))))</f>
        <v>isi data dulu</v>
      </c>
      <c r="G17" s="120"/>
      <c r="H17" s="120"/>
      <c r="I17" s="120"/>
      <c r="J17" s="120"/>
      <c r="K17" s="120"/>
      <c r="L17" s="120"/>
      <c r="M17" s="120"/>
    </row>
    <row r="18" customFormat="false" ht="13.8" hidden="false" customHeight="false" outlineLevel="0" collapsed="false">
      <c r="A18" s="132" t="s">
        <v>165</v>
      </c>
      <c r="B18" s="156"/>
      <c r="C18" s="152"/>
      <c r="D18" s="152"/>
      <c r="E18" s="135" t="n">
        <f aca="false">IF(ISBLANK(B18), 0,IF(B18&lt;=C18, 100, IF(B18&gt;=D18, IF(B18=D18, 80, 0), 100 - ((B18-C18)/(D18-C18) * 20))))</f>
        <v>0</v>
      </c>
      <c r="F18" s="137" t="str">
        <f aca="false">IF(ISBLANK(B18), "isi data dulu", IF(B18&lt;=C18, "sesuai target", IF(AND(B18&gt;C18,B18&lt;=D18), "di dalam target", IF(B18&gt;D18, "melebihi batas", ""))))</f>
        <v>isi data dulu</v>
      </c>
      <c r="G18" s="120"/>
      <c r="H18" s="120"/>
      <c r="I18" s="120"/>
      <c r="J18" s="120"/>
      <c r="K18" s="120"/>
      <c r="L18" s="120"/>
      <c r="M18" s="120"/>
    </row>
    <row r="19" customFormat="false" ht="13.8" hidden="false" customHeight="false" outlineLevel="0" collapsed="false">
      <c r="A19" s="140" t="s">
        <v>166</v>
      </c>
      <c r="B19" s="157" t="n">
        <f aca="false">SUM(B7:B18)</f>
        <v>15</v>
      </c>
      <c r="C19" s="161" t="n">
        <f aca="false">SUM(C7:C18)</f>
        <v>35</v>
      </c>
      <c r="D19" s="161" t="n">
        <f aca="false">SUM(D7:D18)</f>
        <v>49</v>
      </c>
      <c r="E19" s="143" t="n">
        <f aca="false">IF(B19&lt;=C19, 100, IF(B19&gt;=D19, IF(B19=D19, 80, 0), 100 - ((B19-C19)/(D19-C19) * 20)))</f>
        <v>100</v>
      </c>
      <c r="F19" s="145" t="str">
        <f aca="false">IF(B19&lt;=C19, "sesuai target", IF(AND(B19&gt;C19, B19&lt;=D19), "di dalam target", IF(B19&gt;D19, "melebihi batas", "")))</f>
        <v>sesuai target</v>
      </c>
      <c r="G19" s="120"/>
      <c r="H19" s="120"/>
      <c r="I19" s="120"/>
      <c r="J19" s="120"/>
      <c r="K19" s="120"/>
      <c r="L19" s="120"/>
      <c r="M19" s="120"/>
    </row>
    <row r="20" customFormat="false" ht="14.25" hidden="false" customHeight="false" outlineLevel="0" collapsed="false">
      <c r="A20" s="120"/>
      <c r="B20" s="120"/>
      <c r="C20" s="120"/>
      <c r="D20" s="120"/>
      <c r="E20" s="120"/>
      <c r="F20" s="120"/>
      <c r="G20" s="120"/>
      <c r="H20" s="120"/>
      <c r="I20" s="120"/>
      <c r="J20" s="120"/>
      <c r="K20" s="120"/>
      <c r="L20" s="120"/>
      <c r="M20" s="120"/>
    </row>
    <row r="21" customFormat="false" ht="14.25" hidden="false" customHeight="false" outlineLevel="0" collapsed="false">
      <c r="A21" s="120"/>
      <c r="B21" s="120"/>
      <c r="C21" s="120"/>
      <c r="D21" s="120"/>
      <c r="E21" s="120"/>
      <c r="F21" s="120"/>
      <c r="G21" s="120"/>
      <c r="H21" s="120"/>
      <c r="I21" s="120"/>
      <c r="J21" s="120"/>
      <c r="K21" s="120"/>
      <c r="L21" s="120"/>
      <c r="M21" s="120"/>
    </row>
    <row r="22" customFormat="false" ht="14.25" hidden="false" customHeight="false" outlineLevel="0" collapsed="false">
      <c r="A22" s="120"/>
      <c r="B22" s="120"/>
      <c r="C22" s="120"/>
      <c r="D22" s="120"/>
      <c r="E22" s="120"/>
      <c r="F22" s="120"/>
      <c r="G22" s="120"/>
      <c r="H22" s="120"/>
      <c r="I22" s="120"/>
      <c r="J22" s="120"/>
      <c r="K22" s="120"/>
      <c r="L22" s="120"/>
      <c r="M22" s="120"/>
    </row>
    <row r="23" customFormat="false" ht="14.25" hidden="false" customHeight="false" outlineLevel="0" collapsed="false">
      <c r="A23" s="120"/>
      <c r="B23" s="120"/>
      <c r="C23" s="120"/>
      <c r="D23" s="120"/>
      <c r="E23" s="120"/>
      <c r="F23" s="120"/>
      <c r="G23" s="120"/>
      <c r="H23" s="120"/>
      <c r="I23" s="120"/>
      <c r="J23" s="120"/>
      <c r="K23" s="120"/>
      <c r="L23" s="120"/>
      <c r="M23" s="120"/>
    </row>
    <row r="24" customFormat="false" ht="14.25" hidden="false" customHeight="false" outlineLevel="0" collapsed="false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</row>
    <row r="25" customFormat="false" ht="14.25" hidden="false" customHeight="false" outlineLevel="0" collapsed="false">
      <c r="A25" s="120"/>
      <c r="B25" s="120"/>
      <c r="C25" s="120"/>
      <c r="D25" s="120"/>
      <c r="E25" s="120"/>
      <c r="F25" s="120"/>
      <c r="G25" s="120"/>
      <c r="H25" s="120"/>
      <c r="I25" s="120"/>
      <c r="J25" s="120"/>
      <c r="K25" s="120"/>
      <c r="L25" s="120"/>
      <c r="M25" s="120"/>
    </row>
    <row r="26" customFormat="false" ht="14.25" hidden="false" customHeight="false" outlineLevel="0" collapsed="false">
      <c r="A26" s="120"/>
      <c r="B26" s="120"/>
      <c r="C26" s="120"/>
      <c r="D26" s="120"/>
      <c r="E26" s="120"/>
      <c r="F26" s="120"/>
      <c r="G26" s="120"/>
      <c r="H26" s="120"/>
      <c r="I26" s="120"/>
      <c r="J26" s="120"/>
      <c r="K26" s="120"/>
      <c r="L26" s="120"/>
      <c r="M26" s="120"/>
    </row>
  </sheetData>
  <dataValidations count="5">
    <dataValidation allowBlank="true" errorStyle="stop" operator="between" showDropDown="false" showErrorMessage="false" showInputMessage="false" sqref="F7:F19" type="list">
      <formula1>"melebihi batas,di dalam target,sesuai target,isi data dulu"</formula1>
      <formula2>0</formula2>
    </dataValidation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19" type="custom">
      <formula1>AND(ISNUMBER(B7),(NOT(OR(NOT(ISERROR(DATEVALUE(B7))), AND(ISNUMBER(B7), LEFT(CELL("format", B7))="D")))))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M26"/>
  <sheetViews>
    <sheetView showFormulas="false" showGridLines="true" showRowColHeaders="true" showZeros="true" rightToLeft="false" tabSelected="false" showOutlineSymbols="true" defaultGridColor="true" view="normal" topLeftCell="A1" colorId="64" zoomScale="98" zoomScaleNormal="98" zoomScalePageLayoutView="100" workbookViewId="0">
      <selection pane="topLeft" activeCell="B15" activeCellId="0" sqref="B15"/>
    </sheetView>
  </sheetViews>
  <sheetFormatPr defaultColWidth="12.5703125" defaultRowHeight="12.75" zeroHeight="false" outlineLevelRow="0" outlineLevelCol="0"/>
  <cols>
    <col collapsed="false" customWidth="true" hidden="false" outlineLevel="0" max="2" min="2" style="0" width="15.57"/>
    <col collapsed="false" customWidth="true" hidden="false" outlineLevel="0" max="3" min="3" style="0" width="19.29"/>
    <col collapsed="false" customWidth="true" hidden="false" outlineLevel="0" max="4" min="4" style="0" width="18.57"/>
    <col collapsed="false" customWidth="true" hidden="false" outlineLevel="0" max="5" min="5" style="0" width="9.57"/>
    <col collapsed="false" customWidth="true" hidden="false" outlineLevel="0" max="6" min="6" style="0" width="20.85"/>
  </cols>
  <sheetData>
    <row r="1" customFormat="false" ht="17.35" hidden="false" customHeight="false" outlineLevel="0" collapsed="false">
      <c r="A1" s="117" t="s">
        <v>147</v>
      </c>
      <c r="B1" s="118" t="s">
        <v>35</v>
      </c>
      <c r="C1" s="158" t="str">
        <f aca="false">KPI!D25</f>
        <v>Kecelakaan Kerja</v>
      </c>
      <c r="D1" s="120"/>
      <c r="E1" s="120"/>
      <c r="F1" s="120"/>
      <c r="G1" s="120"/>
      <c r="H1" s="120"/>
      <c r="I1" s="120"/>
      <c r="J1" s="120"/>
      <c r="K1" s="120"/>
      <c r="L1" s="120"/>
      <c r="M1" s="120"/>
    </row>
    <row r="2" customFormat="false" ht="13.8" hidden="false" customHeight="false" outlineLevel="0" collapsed="false">
      <c r="A2" s="117" t="s">
        <v>14</v>
      </c>
      <c r="B2" s="9" t="s">
        <v>65</v>
      </c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</row>
    <row r="3" customFormat="false" ht="13.8" hidden="false" customHeight="false" outlineLevel="0" collapsed="false">
      <c r="A3" s="117" t="s">
        <v>19</v>
      </c>
      <c r="B3" s="9" t="s">
        <v>41</v>
      </c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</row>
    <row r="4" customFormat="false" ht="13.8" hidden="false" customHeight="false" outlineLevel="0" collapsed="false">
      <c r="A4" s="120"/>
      <c r="B4" s="120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0"/>
    </row>
    <row r="5" customFormat="false" ht="13.8" hidden="false" customHeight="false" outlineLevel="0" collapsed="false">
      <c r="D5" s="120"/>
      <c r="E5" s="120"/>
      <c r="F5" s="120"/>
      <c r="G5" s="120"/>
      <c r="H5" s="120"/>
      <c r="I5" s="120"/>
      <c r="J5" s="120"/>
      <c r="K5" s="120"/>
      <c r="L5" s="120"/>
      <c r="M5" s="120"/>
    </row>
    <row r="6" customFormat="false" ht="13.8" hidden="false" customHeight="false" outlineLevel="0" collapsed="false">
      <c r="A6" s="121" t="s">
        <v>14</v>
      </c>
      <c r="B6" s="122" t="s">
        <v>148</v>
      </c>
      <c r="C6" s="122" t="s">
        <v>149</v>
      </c>
      <c r="D6" s="122" t="s">
        <v>29</v>
      </c>
      <c r="E6" s="122" t="s">
        <v>23</v>
      </c>
      <c r="F6" s="123" t="s">
        <v>150</v>
      </c>
      <c r="G6" s="120"/>
      <c r="H6" s="120"/>
      <c r="I6" s="120"/>
      <c r="J6" s="120"/>
      <c r="K6" s="120"/>
      <c r="L6" s="120"/>
      <c r="M6" s="120"/>
    </row>
    <row r="7" customFormat="false" ht="13.8" hidden="false" customHeight="false" outlineLevel="0" collapsed="false">
      <c r="A7" s="124" t="s">
        <v>154</v>
      </c>
      <c r="B7" s="155" t="n">
        <v>0</v>
      </c>
      <c r="C7" s="149" t="n">
        <f aca="false">KPI!K25</f>
        <v>0</v>
      </c>
      <c r="D7" s="149" t="n">
        <f aca="false">KPI!L25</f>
        <v>0</v>
      </c>
      <c r="E7" s="127" t="n">
        <f aca="false">IF(ISBLANK(B7), 0,IF(B7&lt;=C7, 100, IF(B7&gt;=D7, IF(B7=D7, 80, 0), 100 - ((B7-C7)/(D7-C7) * 20))))</f>
        <v>100</v>
      </c>
      <c r="F7" s="129" t="str">
        <f aca="false">IF(ISBLANK(B7), "isi data dulu", IF(B7&lt;=C7, "sesuai target", IF(AND(B7&gt;C7,B7&lt;=D7), "di dalam target", IF(B7&gt;D7, "melebihi batas", ""))))</f>
        <v>sesuai target</v>
      </c>
      <c r="G7" s="120"/>
      <c r="H7" s="120"/>
      <c r="I7" s="120"/>
      <c r="J7" s="120"/>
      <c r="K7" s="120"/>
      <c r="L7" s="120"/>
      <c r="M7" s="120"/>
    </row>
    <row r="8" customFormat="false" ht="13.8" hidden="false" customHeight="false" outlineLevel="0" collapsed="false">
      <c r="A8" s="132" t="s">
        <v>155</v>
      </c>
      <c r="B8" s="156" t="n">
        <v>0</v>
      </c>
      <c r="C8" s="152" t="n">
        <f aca="false">C7</f>
        <v>0</v>
      </c>
      <c r="D8" s="152" t="n">
        <f aca="false">D7</f>
        <v>0</v>
      </c>
      <c r="E8" s="135" t="n">
        <f aca="false">IF(ISBLANK(B8), 0,IF(B8&lt;=C8, 100, IF(B8&gt;=D8, IF(B8=D8, 80, 0), 100 - ((B8-C8)/(D8-C8) * 20))))</f>
        <v>100</v>
      </c>
      <c r="F8" s="137" t="str">
        <f aca="false">IF(ISBLANK(B8), "isi data dulu", IF(B8&lt;=C8, "sesuai target", IF(AND(B8&gt;C8,B8&lt;=D8), "di dalam target", IF(B8&gt;D8, "melebihi batas", ""))))</f>
        <v>sesuai target</v>
      </c>
      <c r="G8" s="120"/>
      <c r="H8" s="120"/>
      <c r="I8" s="120"/>
      <c r="J8" s="120"/>
      <c r="K8" s="120"/>
      <c r="L8" s="120"/>
      <c r="M8" s="120"/>
    </row>
    <row r="9" customFormat="false" ht="13.8" hidden="false" customHeight="false" outlineLevel="0" collapsed="false">
      <c r="A9" s="124" t="s">
        <v>156</v>
      </c>
      <c r="B9" s="155" t="n">
        <v>0</v>
      </c>
      <c r="C9" s="149" t="n">
        <f aca="false">C8</f>
        <v>0</v>
      </c>
      <c r="D9" s="149" t="n">
        <f aca="false">D8</f>
        <v>0</v>
      </c>
      <c r="E9" s="127" t="n">
        <f aca="false">IF(ISBLANK(B9), 0,IF(B9&lt;=C9, 100, IF(B9&gt;=D9, IF(B9=D9, 80, 0), 100 - ((B9-C9)/(D9-C9) * 20))))</f>
        <v>100</v>
      </c>
      <c r="F9" s="129" t="str">
        <f aca="false">IF(ISBLANK(B9), "isi data dulu", IF(B9&lt;=C9, "sesuai target", IF(AND(B9&gt;C9,B9&lt;=D9), "di dalam target", IF(B9&gt;D9, "melebihi batas", ""))))</f>
        <v>sesuai target</v>
      </c>
      <c r="G9" s="120"/>
      <c r="H9" s="120"/>
      <c r="I9" s="120"/>
      <c r="J9" s="120"/>
      <c r="K9" s="120"/>
      <c r="L9" s="120"/>
      <c r="M9" s="120"/>
    </row>
    <row r="10" customFormat="false" ht="13.8" hidden="false" customHeight="false" outlineLevel="0" collapsed="false">
      <c r="A10" s="132" t="s">
        <v>157</v>
      </c>
      <c r="B10" s="156" t="n">
        <v>0</v>
      </c>
      <c r="C10" s="152" t="n">
        <v>0</v>
      </c>
      <c r="D10" s="152" t="n">
        <v>1</v>
      </c>
      <c r="E10" s="135" t="n">
        <f aca="false">IF(ISBLANK(B10), 0,IF(B10&lt;=C10, 100, IF(B10&gt;=D10, IF(B10=D10, 80, 0), 100 - ((B10-C10)/(D10-C10) * 20))))</f>
        <v>100</v>
      </c>
      <c r="F10" s="137" t="str">
        <f aca="false">IF(ISBLANK(B10), "isi data dulu", IF(B10&lt;=C10, "sesuai target", IF(AND(B10&gt;C10,B10&lt;=D10), "di dalam target", IF(B10&gt;D10, "melebihi batas", ""))))</f>
        <v>sesuai target</v>
      </c>
      <c r="G10" s="120"/>
      <c r="H10" s="120"/>
      <c r="I10" s="120"/>
      <c r="J10" s="120"/>
      <c r="K10" s="120"/>
      <c r="L10" s="120"/>
      <c r="M10" s="120"/>
    </row>
    <row r="11" customFormat="false" ht="13.8" hidden="false" customHeight="false" outlineLevel="0" collapsed="false">
      <c r="A11" s="124" t="s">
        <v>158</v>
      </c>
      <c r="B11" s="155" t="n">
        <v>0</v>
      </c>
      <c r="C11" s="149" t="n">
        <v>0</v>
      </c>
      <c r="D11" s="149" t="n">
        <v>1</v>
      </c>
      <c r="E11" s="127" t="n">
        <f aca="false">IF(ISBLANK(B11), 0,IF(B11&lt;=C11, 100, IF(B11&gt;=D11, IF(B11=D11, 80, 0), 100 - ((B11-C11)/(D11-C11) * 20))))</f>
        <v>100</v>
      </c>
      <c r="F11" s="129" t="str">
        <f aca="false">IF(ISBLANK(B11), "isi data dulu", IF(B11&lt;=C11, "sesuai target", IF(AND(B11&gt;C11,B11&lt;=D11), "di dalam target", IF(B11&gt;D11, "melebihi batas", ""))))</f>
        <v>sesuai target</v>
      </c>
      <c r="G11" s="120"/>
      <c r="H11" s="120"/>
      <c r="I11" s="120"/>
      <c r="J11" s="120"/>
      <c r="K11" s="120"/>
      <c r="L11" s="120"/>
      <c r="M11" s="120"/>
    </row>
    <row r="12" customFormat="false" ht="13.8" hidden="false" customHeight="false" outlineLevel="0" collapsed="false">
      <c r="A12" s="132" t="s">
        <v>159</v>
      </c>
      <c r="B12" s="156" t="n">
        <v>0</v>
      </c>
      <c r="C12" s="152" t="n">
        <v>0</v>
      </c>
      <c r="D12" s="152" t="n">
        <v>1</v>
      </c>
      <c r="E12" s="135" t="n">
        <f aca="false">IF(ISBLANK(B12), 0,IF(B12&lt;=C12, 100, IF(B12&gt;=D12, IF(B12=D12, 80, 0), 100 - ((B12-C12)/(D12-C12) * 20))))</f>
        <v>100</v>
      </c>
      <c r="F12" s="137" t="str">
        <f aca="false">IF(ISBLANK(B12), "isi data dulu", IF(B12&lt;=C12, "sesuai target", IF(AND(B12&gt;C12,B12&lt;=D12), "di dalam target", IF(B12&gt;D12, "melebihi batas", ""))))</f>
        <v>sesuai target</v>
      </c>
      <c r="G12" s="120"/>
      <c r="H12" s="120"/>
      <c r="I12" s="120"/>
      <c r="J12" s="120"/>
      <c r="K12" s="120"/>
      <c r="L12" s="120"/>
      <c r="M12" s="120"/>
    </row>
    <row r="13" customFormat="false" ht="13.8" hidden="false" customHeight="false" outlineLevel="0" collapsed="false">
      <c r="A13" s="124" t="s">
        <v>160</v>
      </c>
      <c r="B13" s="155" t="n">
        <v>0</v>
      </c>
      <c r="C13" s="149" t="n">
        <v>0</v>
      </c>
      <c r="D13" s="149" t="n">
        <v>1</v>
      </c>
      <c r="E13" s="127" t="n">
        <f aca="false">IF(ISBLANK(B13), 0,IF(B13&lt;=C13, 100, IF(B13&gt;=D13, IF(B13=D13, 80, 0), 100 - ((B13-C13)/(D13-C13) * 20))))</f>
        <v>100</v>
      </c>
      <c r="F13" s="129" t="str">
        <f aca="false">IF(ISBLANK(B13), "isi data dulu", IF(B13&lt;=C13, "sesuai target", IF(AND(B13&gt;C13,B13&lt;=D13), "di dalam target", IF(B13&gt;D13, "melebihi batas", ""))))</f>
        <v>sesuai target</v>
      </c>
      <c r="G13" s="120"/>
      <c r="H13" s="120"/>
      <c r="I13" s="120"/>
      <c r="J13" s="120"/>
      <c r="K13" s="120"/>
      <c r="L13" s="120"/>
      <c r="M13" s="120"/>
    </row>
    <row r="14" customFormat="false" ht="13.8" hidden="false" customHeight="false" outlineLevel="0" collapsed="false">
      <c r="A14" s="132" t="s">
        <v>161</v>
      </c>
      <c r="B14" s="156" t="n">
        <v>0</v>
      </c>
      <c r="C14" s="152" t="n">
        <v>0</v>
      </c>
      <c r="D14" s="152" t="n">
        <v>1</v>
      </c>
      <c r="E14" s="135" t="n">
        <f aca="false">IF(ISBLANK(B14), 0,IF(B14&lt;=C14, 100, IF(B14&gt;=D14, IF(B14=D14, 80, 0), 100 - ((B14-C14)/(D14-C14) * 20))))</f>
        <v>100</v>
      </c>
      <c r="F14" s="137" t="str">
        <f aca="false">IF(ISBLANK(B14), "isi data dulu", IF(B14&lt;=C14, "sesuai target", IF(AND(B14&gt;C14,B14&lt;=D14), "di dalam target", IF(B14&gt;D14, "melebihi batas", ""))))</f>
        <v>sesuai target</v>
      </c>
      <c r="G14" s="120"/>
      <c r="H14" s="120"/>
      <c r="I14" s="120"/>
      <c r="J14" s="120"/>
      <c r="K14" s="120"/>
      <c r="L14" s="120"/>
      <c r="M14" s="120"/>
    </row>
    <row r="15" customFormat="false" ht="13.8" hidden="false" customHeight="false" outlineLevel="0" collapsed="false">
      <c r="A15" s="124" t="s">
        <v>162</v>
      </c>
      <c r="B15" s="155" t="n">
        <v>0</v>
      </c>
      <c r="C15" s="149" t="n">
        <v>0</v>
      </c>
      <c r="D15" s="149" t="n">
        <v>1</v>
      </c>
      <c r="E15" s="127" t="n">
        <f aca="false">IF(ISBLANK(B15), 0,IF(B15&lt;=C15, 100, IF(B15&gt;=D15, IF(B15=D15, 80, 0), 100 - ((B15-C15)/(D15-C15) * 20))))</f>
        <v>100</v>
      </c>
      <c r="F15" s="129" t="str">
        <f aca="false">IF(ISBLANK(B15), "isi data dulu", IF(B15&lt;=C15, "sesuai target", IF(AND(B15&gt;C15,B15&lt;=D15), "di dalam target", IF(B15&gt;D15, "melebihi batas", ""))))</f>
        <v>sesuai target</v>
      </c>
      <c r="G15" s="120"/>
      <c r="H15" s="120"/>
      <c r="I15" s="120"/>
      <c r="J15" s="120"/>
      <c r="K15" s="120"/>
      <c r="L15" s="120"/>
      <c r="M15" s="120"/>
    </row>
    <row r="16" customFormat="false" ht="13.8" hidden="false" customHeight="false" outlineLevel="0" collapsed="false">
      <c r="A16" s="132" t="s">
        <v>163</v>
      </c>
      <c r="B16" s="156"/>
      <c r="C16" s="152"/>
      <c r="D16" s="152"/>
      <c r="E16" s="135" t="n">
        <f aca="false">IF(ISBLANK(B16), 0,IF(B16&lt;=C16, 100, IF(B16&gt;=D16, IF(B16=D16, 80, 0), 100 - ((B16-C16)/(D16-C16) * 20))))</f>
        <v>0</v>
      </c>
      <c r="F16" s="137" t="str">
        <f aca="false">IF(ISBLANK(B16), "isi data dulu", IF(B16&lt;=C16, "sesuai target", IF(AND(B16&gt;C16,B16&lt;=D16), "di dalam target", IF(B16&gt;D16, "melebihi batas", ""))))</f>
        <v>isi data dulu</v>
      </c>
      <c r="G16" s="120"/>
      <c r="H16" s="120"/>
      <c r="I16" s="120"/>
      <c r="J16" s="120"/>
      <c r="K16" s="120"/>
      <c r="L16" s="120"/>
      <c r="M16" s="120"/>
    </row>
    <row r="17" customFormat="false" ht="13.8" hidden="false" customHeight="false" outlineLevel="0" collapsed="false">
      <c r="A17" s="124" t="s">
        <v>164</v>
      </c>
      <c r="B17" s="155"/>
      <c r="C17" s="149"/>
      <c r="D17" s="149"/>
      <c r="E17" s="127" t="n">
        <f aca="false">IF(ISBLANK(B17), 0,IF(B17&lt;=C17, 100, IF(B17&gt;=D17, IF(B17=D17, 80, 0), 100 - ((B17-C17)/(D17-C17) * 20))))</f>
        <v>0</v>
      </c>
      <c r="F17" s="129" t="str">
        <f aca="false">IF(ISBLANK(B17), "isi data dulu", IF(B17&lt;=C17, "sesuai target", IF(AND(B17&gt;C17,B17&lt;=D17), "di dalam target", IF(B17&gt;D17, "melebihi batas", ""))))</f>
        <v>isi data dulu</v>
      </c>
      <c r="G17" s="120"/>
      <c r="H17" s="120"/>
      <c r="I17" s="120"/>
      <c r="J17" s="120"/>
      <c r="K17" s="120"/>
      <c r="L17" s="120"/>
      <c r="M17" s="120"/>
    </row>
    <row r="18" customFormat="false" ht="13.8" hidden="false" customHeight="false" outlineLevel="0" collapsed="false">
      <c r="A18" s="132" t="s">
        <v>165</v>
      </c>
      <c r="B18" s="156"/>
      <c r="C18" s="152"/>
      <c r="D18" s="152"/>
      <c r="E18" s="135" t="n">
        <f aca="false">IF(ISBLANK(B18), 0,IF(B18&lt;=C18, 100, IF(B18&gt;=D18, IF(B18=D18, 80, 0), 100 - ((B18-C18)/(D18-C18) * 20))))</f>
        <v>0</v>
      </c>
      <c r="F18" s="137" t="str">
        <f aca="false">IF(ISBLANK(B18), "isi data dulu", IF(B18&lt;=C18, "sesuai target", IF(AND(B18&gt;C18,B18&lt;=D18), "di dalam target", IF(B18&gt;D18, "melebihi batas", ""))))</f>
        <v>isi data dulu</v>
      </c>
      <c r="G18" s="120"/>
      <c r="H18" s="120"/>
      <c r="I18" s="120"/>
      <c r="J18" s="120"/>
      <c r="K18" s="120"/>
      <c r="L18" s="120"/>
      <c r="M18" s="120"/>
    </row>
    <row r="19" customFormat="false" ht="13.8" hidden="false" customHeight="false" outlineLevel="0" collapsed="false">
      <c r="A19" s="140" t="s">
        <v>166</v>
      </c>
      <c r="B19" s="157" t="n">
        <f aca="false">AVERAGE(B7:B18)</f>
        <v>0</v>
      </c>
      <c r="C19" s="157" t="n">
        <f aca="false">AVERAGE(C7:C18)</f>
        <v>0</v>
      </c>
      <c r="D19" s="157" t="n">
        <f aca="false">AVERAGE(D7:D18)</f>
        <v>0.666666666666667</v>
      </c>
      <c r="E19" s="157" t="n">
        <f aca="false">IF(ISBLANK(B19), 0,IF(B19&lt;=C19, 100, IF(B19&gt;=D19, IF(B19=D19, 80, 0), 100 - ((B19-C19)/(D19-C19) * 20))))</f>
        <v>100</v>
      </c>
      <c r="F19" s="145" t="str">
        <f aca="false">IF(B19&lt;=C19, "sesuai target", IF(AND(B19&gt;C19, B19&lt;=D19), "di dalam target", IF(B19&gt;D19, "melebihi batas", "")))</f>
        <v>sesuai target</v>
      </c>
      <c r="G19" s="120"/>
      <c r="H19" s="120"/>
      <c r="I19" s="120"/>
      <c r="J19" s="120"/>
      <c r="K19" s="120"/>
      <c r="L19" s="120"/>
      <c r="M19" s="120"/>
    </row>
    <row r="20" customFormat="false" ht="14.25" hidden="false" customHeight="false" outlineLevel="0" collapsed="false">
      <c r="A20" s="120"/>
      <c r="B20" s="120"/>
      <c r="C20" s="120"/>
      <c r="D20" s="120"/>
      <c r="E20" s="120"/>
      <c r="F20" s="120"/>
      <c r="G20" s="120"/>
      <c r="H20" s="120"/>
      <c r="I20" s="120"/>
      <c r="J20" s="120"/>
      <c r="K20" s="120"/>
      <c r="L20" s="120"/>
      <c r="M20" s="120"/>
    </row>
    <row r="21" customFormat="false" ht="14.25" hidden="false" customHeight="false" outlineLevel="0" collapsed="false">
      <c r="A21" s="120"/>
      <c r="B21" s="120"/>
      <c r="C21" s="120"/>
      <c r="D21" s="120"/>
      <c r="E21" s="120"/>
      <c r="F21" s="120"/>
      <c r="G21" s="120"/>
      <c r="H21" s="120"/>
      <c r="I21" s="120"/>
      <c r="J21" s="120"/>
      <c r="K21" s="120"/>
      <c r="L21" s="120"/>
      <c r="M21" s="120"/>
    </row>
    <row r="22" customFormat="false" ht="14.25" hidden="false" customHeight="false" outlineLevel="0" collapsed="false">
      <c r="A22" s="120"/>
      <c r="B22" s="120"/>
      <c r="C22" s="120"/>
      <c r="D22" s="120"/>
      <c r="E22" s="120"/>
      <c r="F22" s="120"/>
      <c r="G22" s="120"/>
      <c r="H22" s="120"/>
      <c r="I22" s="120"/>
      <c r="J22" s="120"/>
      <c r="K22" s="120"/>
      <c r="L22" s="120"/>
      <c r="M22" s="120"/>
    </row>
    <row r="23" customFormat="false" ht="14.25" hidden="false" customHeight="false" outlineLevel="0" collapsed="false">
      <c r="A23" s="120"/>
      <c r="B23" s="120"/>
      <c r="C23" s="120"/>
      <c r="D23" s="120"/>
      <c r="E23" s="120"/>
      <c r="F23" s="120"/>
      <c r="G23" s="120"/>
      <c r="H23" s="120"/>
      <c r="I23" s="120"/>
      <c r="J23" s="120"/>
      <c r="K23" s="120"/>
      <c r="L23" s="120"/>
      <c r="M23" s="120"/>
    </row>
    <row r="24" customFormat="false" ht="14.25" hidden="false" customHeight="false" outlineLevel="0" collapsed="false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</row>
    <row r="25" customFormat="false" ht="14.25" hidden="false" customHeight="false" outlineLevel="0" collapsed="false">
      <c r="A25" s="120"/>
      <c r="B25" s="120"/>
      <c r="C25" s="120"/>
      <c r="D25" s="120"/>
      <c r="E25" s="120"/>
      <c r="F25" s="120"/>
      <c r="G25" s="120"/>
      <c r="H25" s="120"/>
      <c r="I25" s="120"/>
      <c r="J25" s="120"/>
      <c r="K25" s="120"/>
      <c r="L25" s="120"/>
      <c r="M25" s="120"/>
    </row>
    <row r="26" customFormat="false" ht="14.25" hidden="false" customHeight="false" outlineLevel="0" collapsed="false">
      <c r="A26" s="120"/>
      <c r="B26" s="120"/>
      <c r="C26" s="120"/>
      <c r="D26" s="120"/>
      <c r="E26" s="120"/>
      <c r="F26" s="120"/>
      <c r="G26" s="120"/>
      <c r="H26" s="120"/>
      <c r="I26" s="120"/>
      <c r="J26" s="120"/>
      <c r="K26" s="120"/>
      <c r="L26" s="120"/>
      <c r="M26" s="120"/>
    </row>
  </sheetData>
  <dataValidations count="5">
    <dataValidation allowBlank="true" errorStyle="stop" operator="between" showDropDown="false" showErrorMessage="false" showInputMessage="false" sqref="F7:F19" type="list">
      <formula1>"melebihi batas,di dalam target,sesuai target,isi data dulu"</formula1>
      <formula2>0</formula2>
    </dataValidation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19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L18"/>
  <sheetViews>
    <sheetView showFormulas="false" showGridLines="true" showRowColHeaders="true" showZeros="true" rightToLeft="false" tabSelected="false" showOutlineSymbols="true" defaultGridColor="true" view="normal" topLeftCell="A1" colorId="64" zoomScale="98" zoomScaleNormal="98" zoomScalePageLayoutView="100" workbookViewId="0">
      <selection pane="topLeft" activeCell="D8" activeCellId="0" sqref="D8"/>
    </sheetView>
  </sheetViews>
  <sheetFormatPr defaultColWidth="12.5703125" defaultRowHeight="12.75" zeroHeight="false" outlineLevelRow="0" outlineLevelCol="0"/>
  <cols>
    <col collapsed="false" customWidth="true" hidden="false" outlineLevel="0" max="2" min="2" style="0" width="15.57"/>
    <col collapsed="false" customWidth="true" hidden="false" outlineLevel="0" max="3" min="3" style="0" width="19.29"/>
    <col collapsed="false" customWidth="true" hidden="false" outlineLevel="0" max="4" min="4" style="0" width="18.57"/>
    <col collapsed="false" customWidth="true" hidden="false" outlineLevel="0" max="5" min="5" style="0" width="9.57"/>
    <col collapsed="false" customWidth="true" hidden="false" outlineLevel="0" max="6" min="6" style="0" width="20.85"/>
  </cols>
  <sheetData>
    <row r="1" customFormat="false" ht="17.35" hidden="false" customHeight="false" outlineLevel="0" collapsed="false">
      <c r="A1" s="117" t="s">
        <v>147</v>
      </c>
      <c r="B1" s="118" t="s">
        <v>35</v>
      </c>
      <c r="C1" s="158" t="str">
        <f aca="false">KPI!D26</f>
        <v>Temuan Audit Internal Kritis</v>
      </c>
      <c r="D1" s="120"/>
      <c r="E1" s="120"/>
      <c r="F1" s="120"/>
      <c r="G1" s="120"/>
      <c r="H1" s="120"/>
      <c r="I1" s="120"/>
      <c r="J1" s="120"/>
      <c r="K1" s="120"/>
      <c r="L1" s="120"/>
    </row>
    <row r="2" customFormat="false" ht="13.8" hidden="false" customHeight="false" outlineLevel="0" collapsed="false">
      <c r="A2" s="117" t="s">
        <v>14</v>
      </c>
      <c r="B2" s="9" t="s">
        <v>94</v>
      </c>
      <c r="C2" s="120"/>
      <c r="D2" s="120"/>
      <c r="E2" s="120"/>
      <c r="F2" s="120"/>
      <c r="G2" s="120"/>
      <c r="H2" s="120"/>
      <c r="I2" s="120"/>
      <c r="J2" s="120"/>
      <c r="K2" s="120"/>
      <c r="L2" s="120"/>
    </row>
    <row r="3" customFormat="false" ht="13.8" hidden="false" customHeight="false" outlineLevel="0" collapsed="false">
      <c r="A3" s="117" t="s">
        <v>19</v>
      </c>
      <c r="B3" s="9" t="s">
        <v>41</v>
      </c>
      <c r="C3" s="120"/>
      <c r="D3" s="120"/>
      <c r="E3" s="120"/>
      <c r="F3" s="120"/>
      <c r="G3" s="120"/>
      <c r="H3" s="120"/>
      <c r="I3" s="120"/>
      <c r="J3" s="120"/>
      <c r="K3" s="120"/>
      <c r="L3" s="120"/>
    </row>
    <row r="4" customFormat="false" ht="13.8" hidden="false" customHeight="false" outlineLevel="0" collapsed="false">
      <c r="A4" s="120"/>
      <c r="B4" s="120"/>
      <c r="C4" s="120"/>
      <c r="D4" s="120"/>
      <c r="E4" s="120"/>
      <c r="F4" s="120"/>
      <c r="G4" s="120"/>
      <c r="H4" s="120"/>
      <c r="I4" s="120"/>
      <c r="J4" s="120"/>
      <c r="K4" s="120"/>
      <c r="L4" s="120"/>
    </row>
    <row r="5" customFormat="false" ht="13.8" hidden="false" customHeight="false" outlineLevel="0" collapsed="false">
      <c r="D5" s="120"/>
      <c r="E5" s="120"/>
      <c r="F5" s="120"/>
      <c r="G5" s="120"/>
      <c r="H5" s="120"/>
      <c r="I5" s="120"/>
      <c r="J5" s="120"/>
      <c r="K5" s="120"/>
      <c r="L5" s="120"/>
    </row>
    <row r="6" customFormat="false" ht="13.8" hidden="false" customHeight="false" outlineLevel="0" collapsed="false">
      <c r="A6" s="121" t="s">
        <v>14</v>
      </c>
      <c r="B6" s="122" t="s">
        <v>148</v>
      </c>
      <c r="C6" s="122" t="s">
        <v>149</v>
      </c>
      <c r="D6" s="122" t="s">
        <v>29</v>
      </c>
      <c r="E6" s="122" t="s">
        <v>23</v>
      </c>
      <c r="F6" s="123" t="s">
        <v>150</v>
      </c>
      <c r="G6" s="120"/>
      <c r="H6" s="120"/>
      <c r="I6" s="120"/>
      <c r="J6" s="120"/>
      <c r="K6" s="120"/>
      <c r="L6" s="120"/>
    </row>
    <row r="7" customFormat="false" ht="13.8" hidden="false" customHeight="false" outlineLevel="0" collapsed="false">
      <c r="A7" s="124" t="s">
        <v>196</v>
      </c>
      <c r="B7" s="155" t="n">
        <v>0</v>
      </c>
      <c r="C7" s="149" t="n">
        <f aca="false">KPI!K26</f>
        <v>0</v>
      </c>
      <c r="D7" s="149" t="n">
        <f aca="false">KPI!L26</f>
        <v>1</v>
      </c>
      <c r="E7" s="127" t="n">
        <f aca="false">IF(ISBLANK(B7), 0,IF(B7&lt;=C7, 100, IF(B7&gt;=D7, IF(B7=D7, 80, 0), 100 - ((B7-C7)/(D7-C7) * 20))))</f>
        <v>100</v>
      </c>
      <c r="F7" s="129" t="str">
        <f aca="false">IF(ISBLANK(B7), "isi data dulu", IF(B7&lt;=C7, "sesuai target", IF(AND(B7&gt;C7,B7&lt;=D7), "di dalam target", IF(B7&gt;D7, "melebihi batas", ""))))</f>
        <v>sesuai target</v>
      </c>
      <c r="G7" s="120"/>
      <c r="H7" s="120"/>
      <c r="I7" s="120"/>
      <c r="J7" s="120"/>
      <c r="K7" s="120"/>
      <c r="L7" s="120"/>
    </row>
    <row r="8" customFormat="false" ht="13.8" hidden="false" customHeight="false" outlineLevel="0" collapsed="false">
      <c r="A8" s="132" t="s">
        <v>197</v>
      </c>
      <c r="B8" s="156" t="n">
        <v>0</v>
      </c>
      <c r="C8" s="152" t="n">
        <f aca="false">C7</f>
        <v>0</v>
      </c>
      <c r="D8" s="152" t="n">
        <f aca="false">D7</f>
        <v>1</v>
      </c>
      <c r="E8" s="135" t="n">
        <f aca="false">IF(ISBLANK(B8), 0,IF(B8&lt;=C8, 100, IF(B8&gt;=D8, IF(B8=D8, 80, 0), 100 - ((B8-C8)/(D8-C8) * 20))))</f>
        <v>100</v>
      </c>
      <c r="F8" s="137" t="str">
        <f aca="false">IF(ISBLANK(B8), "isi data dulu", IF(B8&lt;=C8, "sesuai target", IF(AND(B8&gt;C8,B8&lt;=D8), "di dalam target", IF(B8&gt;D8, "melebihi batas", ""))))</f>
        <v>sesuai target</v>
      </c>
      <c r="G8" s="120"/>
      <c r="H8" s="120"/>
      <c r="I8" s="120"/>
      <c r="J8" s="120"/>
      <c r="K8" s="120"/>
      <c r="L8" s="120"/>
    </row>
    <row r="9" customFormat="false" ht="13.8" hidden="false" customHeight="false" outlineLevel="0" collapsed="false">
      <c r="A9" s="124" t="s">
        <v>198</v>
      </c>
      <c r="B9" s="155" t="n">
        <v>4</v>
      </c>
      <c r="C9" s="149" t="n">
        <f aca="false">C8</f>
        <v>0</v>
      </c>
      <c r="D9" s="149" t="n">
        <f aca="false">D8</f>
        <v>1</v>
      </c>
      <c r="E9" s="127" t="n">
        <f aca="false">IF(ISBLANK(B9), 0,IF(B9&lt;=C9, 100, IF(B9&gt;=D9, IF(B9=D9, 80, 0), 100 - ((B9-C9)/(D9-C9) * 20))))</f>
        <v>0</v>
      </c>
      <c r="F9" s="129" t="str">
        <f aca="false">IF(ISBLANK(B9), "isi data dulu", IF(B9&lt;=C9, "sesuai target", IF(AND(B9&gt;C9,B9&lt;=D9), "di dalam target", IF(B9&gt;D9, "melebihi batas", ""))))</f>
        <v>melebihi batas</v>
      </c>
      <c r="G9" s="120"/>
      <c r="H9" s="120" t="s">
        <v>199</v>
      </c>
      <c r="I9" s="120"/>
      <c r="J9" s="120"/>
      <c r="K9" s="120"/>
      <c r="L9" s="120"/>
    </row>
    <row r="10" customFormat="false" ht="13.8" hidden="false" customHeight="false" outlineLevel="0" collapsed="false">
      <c r="A10" s="132" t="s">
        <v>200</v>
      </c>
      <c r="B10" s="156" t="n">
        <v>0</v>
      </c>
      <c r="C10" s="152" t="n">
        <v>0</v>
      </c>
      <c r="D10" s="152" t="n">
        <v>1</v>
      </c>
      <c r="E10" s="135" t="n">
        <f aca="false">IF(ISBLANK(B10), 0,IF(B10&lt;=C10, 100, IF(B10&gt;=D10, IF(B10=D10, 80, 0), 100 - ((B10-C10)/(D10-C10) * 20))))</f>
        <v>100</v>
      </c>
      <c r="F10" s="137" t="str">
        <f aca="false">IF(ISBLANK(B10), "isi data dulu", IF(B10&lt;=C10, "sesuai target", IF(AND(B10&gt;C10,B10&lt;=D10), "di dalam target", IF(B10&gt;D10, "melebihi batas", ""))))</f>
        <v>sesuai target</v>
      </c>
      <c r="G10" s="120"/>
      <c r="H10" s="120" t="s">
        <v>199</v>
      </c>
      <c r="I10" s="120"/>
      <c r="J10" s="120"/>
      <c r="K10" s="120"/>
      <c r="L10" s="120"/>
    </row>
    <row r="11" customFormat="false" ht="13.8" hidden="false" customHeight="false" outlineLevel="0" collapsed="false">
      <c r="A11" s="140" t="s">
        <v>166</v>
      </c>
      <c r="B11" s="157" t="n">
        <f aca="false">SUM(B7:B10)</f>
        <v>4</v>
      </c>
      <c r="C11" s="161" t="n">
        <f aca="false">SUM(C7:C10)</f>
        <v>0</v>
      </c>
      <c r="D11" s="161" t="n">
        <f aca="false">SUM(D7:D10)</f>
        <v>4</v>
      </c>
      <c r="E11" s="143" t="n">
        <f aca="false">IF(B11&lt;=C11, 100, IF(B11&gt;=D11, IF(B11=D11, 80, 0), 100 - ((B11-C11)/(D11-C11) * 20)))</f>
        <v>80</v>
      </c>
      <c r="F11" s="145" t="str">
        <f aca="false">IF(B11&lt;=C11, "sesuai target", IF(AND(B11&gt;C11, B11&lt;=D11), "di dalam target", IF(B11&gt;D11, "melebihi batas", "")))</f>
        <v>di dalam target</v>
      </c>
      <c r="G11" s="120"/>
      <c r="H11" s="120"/>
      <c r="I11" s="120"/>
      <c r="J11" s="120"/>
      <c r="K11" s="120"/>
      <c r="L11" s="120"/>
    </row>
    <row r="12" customFormat="false" ht="14.25" hidden="false" customHeight="false" outlineLevel="0" collapsed="false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</row>
    <row r="13" customFormat="false" ht="14.25" hidden="false" customHeight="false" outlineLevel="0" collapsed="false">
      <c r="A13" s="120"/>
      <c r="B13" s="120"/>
      <c r="C13" s="120"/>
      <c r="D13" s="120"/>
      <c r="E13" s="120"/>
      <c r="F13" s="120"/>
      <c r="G13" s="120"/>
      <c r="H13" s="120"/>
      <c r="I13" s="120"/>
      <c r="J13" s="120"/>
      <c r="K13" s="120"/>
      <c r="L13" s="120"/>
    </row>
    <row r="14" customFormat="false" ht="14.25" hidden="false" customHeight="false" outlineLevel="0" collapsed="false">
      <c r="A14" s="120"/>
      <c r="B14" s="120"/>
      <c r="C14" s="120"/>
      <c r="D14" s="120"/>
      <c r="E14" s="120"/>
      <c r="F14" s="120"/>
      <c r="G14" s="120"/>
      <c r="H14" s="120"/>
      <c r="I14" s="120"/>
      <c r="J14" s="120"/>
      <c r="K14" s="120"/>
      <c r="L14" s="120"/>
    </row>
    <row r="15" customFormat="false" ht="14.25" hidden="false" customHeight="false" outlineLevel="0" collapsed="false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</row>
    <row r="16" customFormat="false" ht="14.25" hidden="false" customHeight="false" outlineLevel="0" collapsed="false">
      <c r="A16" s="120"/>
      <c r="B16" s="120"/>
      <c r="C16" s="120"/>
      <c r="D16" s="120"/>
      <c r="E16" s="120"/>
      <c r="F16" s="120"/>
      <c r="G16" s="120"/>
      <c r="H16" s="120"/>
      <c r="I16" s="120"/>
      <c r="J16" s="120"/>
      <c r="K16" s="120"/>
      <c r="L16" s="120"/>
    </row>
    <row r="17" customFormat="false" ht="14.25" hidden="false" customHeight="false" outlineLevel="0" collapsed="false">
      <c r="A17" s="120"/>
      <c r="B17" s="120"/>
      <c r="C17" s="120"/>
      <c r="D17" s="120"/>
      <c r="E17" s="120"/>
      <c r="F17" s="120"/>
      <c r="G17" s="120"/>
      <c r="H17" s="120"/>
      <c r="I17" s="120"/>
      <c r="J17" s="120"/>
      <c r="K17" s="120"/>
      <c r="L17" s="120"/>
    </row>
    <row r="18" customFormat="false" ht="14.25" hidden="false" customHeight="false" outlineLevel="0" collapsed="false">
      <c r="A18" s="120"/>
      <c r="B18" s="120"/>
      <c r="C18" s="120"/>
      <c r="D18" s="120"/>
      <c r="E18" s="120"/>
      <c r="F18" s="120"/>
    </row>
  </sheetData>
  <dataValidations count="5">
    <dataValidation allowBlank="true" errorStyle="stop" operator="between" showDropDown="false" showErrorMessage="false" showInputMessage="false" sqref="F7:F11" type="list">
      <formula1>"melebihi batas,di dalam target,sesuai target,isi data dulu"</formula1>
      <formula2>0</formula2>
    </dataValidation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11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M18"/>
  <sheetViews>
    <sheetView showFormulas="false" showGridLines="true" showRowColHeaders="true" showZeros="true" rightToLeft="false" tabSelected="false" showOutlineSymbols="true" defaultGridColor="true" view="normal" topLeftCell="A1" colorId="64" zoomScale="98" zoomScaleNormal="98" zoomScalePageLayoutView="100" workbookViewId="0">
      <selection pane="topLeft" activeCell="H9" activeCellId="0" sqref="H9"/>
    </sheetView>
  </sheetViews>
  <sheetFormatPr defaultColWidth="12.5703125" defaultRowHeight="12.75" zeroHeight="false" outlineLevelRow="0" outlineLevelCol="0"/>
  <cols>
    <col collapsed="false" customWidth="true" hidden="false" outlineLevel="0" max="2" min="2" style="0" width="15.57"/>
    <col collapsed="false" customWidth="true" hidden="false" outlineLevel="0" max="3" min="3" style="0" width="19.29"/>
    <col collapsed="false" customWidth="true" hidden="false" outlineLevel="0" max="4" min="4" style="0" width="18.57"/>
    <col collapsed="false" customWidth="true" hidden="false" outlineLevel="0" max="5" min="5" style="0" width="9.57"/>
    <col collapsed="false" customWidth="true" hidden="false" outlineLevel="0" max="6" min="6" style="0" width="20.85"/>
  </cols>
  <sheetData>
    <row r="1" customFormat="false" ht="17.35" hidden="false" customHeight="false" outlineLevel="0" collapsed="false">
      <c r="A1" s="117" t="s">
        <v>147</v>
      </c>
      <c r="B1" s="118" t="s">
        <v>35</v>
      </c>
      <c r="C1" s="158" t="str">
        <f aca="false">KPI!D27</f>
        <v>Temuan Audit Eksternal</v>
      </c>
      <c r="D1" s="120"/>
      <c r="E1" s="120"/>
      <c r="F1" s="120"/>
      <c r="G1" s="120"/>
      <c r="H1" s="120"/>
      <c r="I1" s="120"/>
      <c r="J1" s="120"/>
      <c r="K1" s="120"/>
      <c r="L1" s="120"/>
      <c r="M1" s="120"/>
    </row>
    <row r="2" customFormat="false" ht="13.8" hidden="false" customHeight="false" outlineLevel="0" collapsed="false">
      <c r="A2" s="117" t="s">
        <v>14</v>
      </c>
      <c r="B2" s="9" t="s">
        <v>94</v>
      </c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</row>
    <row r="3" customFormat="false" ht="13.8" hidden="false" customHeight="false" outlineLevel="0" collapsed="false">
      <c r="A3" s="117" t="s">
        <v>19</v>
      </c>
      <c r="B3" s="9" t="s">
        <v>41</v>
      </c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</row>
    <row r="4" customFormat="false" ht="13.8" hidden="false" customHeight="false" outlineLevel="0" collapsed="false">
      <c r="A4" s="120"/>
      <c r="B4" s="120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0"/>
    </row>
    <row r="5" customFormat="false" ht="13.8" hidden="false" customHeight="false" outlineLevel="0" collapsed="false">
      <c r="D5" s="120"/>
      <c r="E5" s="120"/>
      <c r="F5" s="120"/>
      <c r="G5" s="120"/>
      <c r="H5" s="120"/>
      <c r="I5" s="120"/>
      <c r="J5" s="120"/>
      <c r="K5" s="120"/>
      <c r="L5" s="120"/>
      <c r="M5" s="120"/>
    </row>
    <row r="6" customFormat="false" ht="13.8" hidden="false" customHeight="false" outlineLevel="0" collapsed="false">
      <c r="A6" s="121" t="s">
        <v>14</v>
      </c>
      <c r="B6" s="122" t="s">
        <v>148</v>
      </c>
      <c r="C6" s="122" t="s">
        <v>149</v>
      </c>
      <c r="D6" s="122" t="s">
        <v>29</v>
      </c>
      <c r="E6" s="122" t="s">
        <v>23</v>
      </c>
      <c r="F6" s="123" t="s">
        <v>150</v>
      </c>
      <c r="G6" s="120"/>
      <c r="H6" s="120"/>
      <c r="I6" s="120"/>
      <c r="J6" s="120"/>
      <c r="K6" s="120"/>
      <c r="L6" s="120"/>
      <c r="M6" s="120"/>
    </row>
    <row r="7" customFormat="false" ht="13.8" hidden="false" customHeight="false" outlineLevel="0" collapsed="false">
      <c r="A7" s="124" t="s">
        <v>196</v>
      </c>
      <c r="B7" s="155" t="n">
        <v>0</v>
      </c>
      <c r="C7" s="149" t="n">
        <f aca="false">KPI!K27</f>
        <v>0</v>
      </c>
      <c r="D7" s="149" t="n">
        <f aca="false">KPI!L27</f>
        <v>1</v>
      </c>
      <c r="E7" s="127" t="n">
        <f aca="false">IF(ISBLANK(B7), 0,IF(B7&lt;=C7, 100, IF(B7&gt;=D7, IF(B7=D7, 80, 0), 100 - ((B7-C7)/(D7-C7) * 20))))</f>
        <v>100</v>
      </c>
      <c r="F7" s="129" t="str">
        <f aca="false">IF(ISBLANK(B7), "isi data dulu", IF(B7&lt;=C7, "sesuai target", IF(AND(B7&gt;C7,B7&lt;=D7), "di dalam target", IF(B7&gt;D7, "melebihi batas", ""))))</f>
        <v>sesuai target</v>
      </c>
      <c r="G7" s="120"/>
      <c r="H7" s="120" t="s">
        <v>199</v>
      </c>
      <c r="I7" s="120"/>
      <c r="J7" s="120"/>
      <c r="K7" s="120"/>
      <c r="L7" s="120"/>
      <c r="M7" s="120"/>
    </row>
    <row r="8" customFormat="false" ht="13.8" hidden="false" customHeight="false" outlineLevel="0" collapsed="false">
      <c r="A8" s="132" t="s">
        <v>197</v>
      </c>
      <c r="B8" s="156" t="n">
        <v>0</v>
      </c>
      <c r="C8" s="152" t="n">
        <f aca="false">C7</f>
        <v>0</v>
      </c>
      <c r="D8" s="152" t="n">
        <f aca="false">D7</f>
        <v>1</v>
      </c>
      <c r="E8" s="135" t="n">
        <f aca="false">IF(ISBLANK(B8), 0,IF(B8&lt;=C8, 100, IF(B8&gt;=D8, IF(B8=D8, 80, 0), 100 - ((B8-C8)/(D8-C8) * 20))))</f>
        <v>100</v>
      </c>
      <c r="F8" s="137" t="str">
        <f aca="false">IF(ISBLANK(B8), "isi data dulu", IF(B8&lt;=C8, "sesuai target", IF(AND(B8&gt;C8,B8&lt;=D8), "di dalam target", IF(B8&gt;D8, "melebihi batas", ""))))</f>
        <v>sesuai target</v>
      </c>
      <c r="G8" s="120"/>
      <c r="H8" s="120" t="s">
        <v>199</v>
      </c>
      <c r="I8" s="120"/>
      <c r="J8" s="120"/>
      <c r="K8" s="120"/>
      <c r="L8" s="120"/>
      <c r="M8" s="120"/>
    </row>
    <row r="9" customFormat="false" ht="13.8" hidden="false" customHeight="false" outlineLevel="0" collapsed="false">
      <c r="A9" s="124" t="s">
        <v>198</v>
      </c>
      <c r="B9" s="155" t="n">
        <v>0</v>
      </c>
      <c r="C9" s="149" t="n">
        <f aca="false">C8</f>
        <v>0</v>
      </c>
      <c r="D9" s="149" t="n">
        <f aca="false">D8</f>
        <v>1</v>
      </c>
      <c r="E9" s="127" t="n">
        <f aca="false">IF(ISBLANK(B9), 0,IF(B9&lt;=C9, 100, IF(B9&gt;=D9, IF(B9=D9, 80, 0), 100 - ((B9-C9)/(D9-C9) * 20))))</f>
        <v>100</v>
      </c>
      <c r="F9" s="129" t="str">
        <f aca="false">IF(ISBLANK(B9), "isi data dulu", IF(B9&lt;=C9, "sesuai target", IF(AND(B9&gt;C9,B9&lt;=D9), "di dalam target", IF(B9&gt;D9, "melebihi batas", ""))))</f>
        <v>sesuai target</v>
      </c>
      <c r="G9" s="120"/>
      <c r="H9" s="120" t="s">
        <v>199</v>
      </c>
      <c r="I9" s="120"/>
      <c r="J9" s="120"/>
      <c r="K9" s="120"/>
      <c r="L9" s="120"/>
      <c r="M9" s="120"/>
    </row>
    <row r="10" customFormat="false" ht="13.8" hidden="false" customHeight="false" outlineLevel="0" collapsed="false">
      <c r="A10" s="132" t="s">
        <v>200</v>
      </c>
      <c r="B10" s="156" t="n">
        <v>0</v>
      </c>
      <c r="C10" s="152" t="n">
        <v>0</v>
      </c>
      <c r="D10" s="152" t="n">
        <v>1</v>
      </c>
      <c r="E10" s="135" t="n">
        <f aca="false">IF(ISBLANK(B10), 0,IF(B10&lt;=C10, 100, IF(B10&gt;=D10, IF(B10=D10, 80, 0), 100 - ((B10-C10)/(D10-C10) * 20))))</f>
        <v>100</v>
      </c>
      <c r="F10" s="137" t="str">
        <f aca="false">IF(ISBLANK(B10), "isi data dulu", IF(B10&lt;=C10, "sesuai target", IF(AND(B10&gt;C10,B10&lt;=D10), "di dalam target", IF(B10&gt;D10, "melebihi batas", ""))))</f>
        <v>sesuai target</v>
      </c>
      <c r="G10" s="120"/>
      <c r="I10" s="120"/>
      <c r="J10" s="120"/>
      <c r="K10" s="120"/>
      <c r="L10" s="120"/>
      <c r="M10" s="120"/>
    </row>
    <row r="11" customFormat="false" ht="13.8" hidden="false" customHeight="false" outlineLevel="0" collapsed="false">
      <c r="A11" s="140" t="s">
        <v>166</v>
      </c>
      <c r="B11" s="157" t="n">
        <f aca="false">SUM(B7:B10)</f>
        <v>0</v>
      </c>
      <c r="C11" s="161" t="n">
        <v>0</v>
      </c>
      <c r="D11" s="161" t="n">
        <v>1</v>
      </c>
      <c r="E11" s="143" t="n">
        <f aca="false">IF(B11&lt;=C11, 100, IF(B11&gt;=D11, IF(B11=D11, 80, 0), 100 - ((B11-C11)/(D11-C11) * 20)))</f>
        <v>100</v>
      </c>
      <c r="F11" s="145" t="str">
        <f aca="false">IF(B11&lt;=C11, "sesuai target", IF(AND(B11&gt;C11, B11&lt;=D11), "di dalam target", IF(B11&gt;D11, "melebihi batas", "")))</f>
        <v>sesuai target</v>
      </c>
      <c r="G11" s="120"/>
      <c r="I11" s="120"/>
      <c r="J11" s="120"/>
      <c r="K11" s="120"/>
      <c r="L11" s="120"/>
      <c r="M11" s="120"/>
    </row>
    <row r="12" customFormat="false" ht="14.25" hidden="false" customHeight="false" outlineLevel="0" collapsed="false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</row>
    <row r="13" customFormat="false" ht="14.25" hidden="false" customHeight="false" outlineLevel="0" collapsed="false">
      <c r="A13" s="120"/>
      <c r="B13" s="120"/>
      <c r="C13" s="120"/>
      <c r="D13" s="120"/>
      <c r="E13" s="120"/>
      <c r="F13" s="120"/>
      <c r="G13" s="120"/>
      <c r="H13" s="120"/>
      <c r="I13" s="120"/>
      <c r="J13" s="120"/>
      <c r="K13" s="120"/>
      <c r="L13" s="120"/>
      <c r="M13" s="120"/>
    </row>
    <row r="14" customFormat="false" ht="14.25" hidden="false" customHeight="false" outlineLevel="0" collapsed="false">
      <c r="A14" s="120"/>
      <c r="B14" s="120"/>
      <c r="C14" s="120"/>
      <c r="D14" s="120"/>
      <c r="E14" s="120"/>
      <c r="F14" s="120"/>
      <c r="G14" s="120"/>
      <c r="H14" s="120"/>
      <c r="I14" s="120"/>
      <c r="J14" s="120"/>
      <c r="K14" s="120"/>
      <c r="L14" s="120"/>
      <c r="M14" s="120"/>
    </row>
    <row r="15" customFormat="false" ht="14.25" hidden="false" customHeight="false" outlineLevel="0" collapsed="false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</row>
    <row r="16" customFormat="false" ht="14.25" hidden="false" customHeight="false" outlineLevel="0" collapsed="false">
      <c r="A16" s="120"/>
      <c r="B16" s="120"/>
      <c r="C16" s="120"/>
      <c r="D16" s="120"/>
      <c r="E16" s="120"/>
      <c r="F16" s="120"/>
      <c r="G16" s="120"/>
      <c r="H16" s="120"/>
      <c r="I16" s="120"/>
      <c r="J16" s="120"/>
      <c r="K16" s="120"/>
      <c r="L16" s="120"/>
      <c r="M16" s="120"/>
    </row>
    <row r="17" customFormat="false" ht="14.25" hidden="false" customHeight="false" outlineLevel="0" collapsed="false">
      <c r="A17" s="120"/>
      <c r="B17" s="120"/>
      <c r="C17" s="120"/>
      <c r="D17" s="120"/>
      <c r="E17" s="120"/>
      <c r="F17" s="120"/>
      <c r="G17" s="120"/>
      <c r="H17" s="120"/>
      <c r="I17" s="120"/>
      <c r="J17" s="120"/>
      <c r="K17" s="120"/>
      <c r="L17" s="120"/>
      <c r="M17" s="120"/>
    </row>
    <row r="18" customFormat="false" ht="14.25" hidden="false" customHeight="false" outlineLevel="0" collapsed="false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</row>
  </sheetData>
  <dataValidations count="5">
    <dataValidation allowBlank="true" errorStyle="stop" operator="between" showDropDown="false" showErrorMessage="false" showInputMessage="false" sqref="F7:F11" type="list">
      <formula1>"melebihi batas,di dalam target,sesuai target,isi data dulu"</formula1>
      <formula2>0</formula2>
    </dataValidation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11" type="custom">
      <formula1>AND(ISNUMBER(B7),(NOT(OR(NOT(ISERROR(DATEVALUE(B7))), AND(ISNUMBER(B7), LEFT(CELL("format", B7))="D")))))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S41"/>
  <sheetViews>
    <sheetView showFormulas="false" showGridLines="true" showRowColHeaders="true" showZeros="true" rightToLeft="false" tabSelected="false" showOutlineSymbols="true" defaultGridColor="true" view="normal" topLeftCell="A4" colorId="64" zoomScale="98" zoomScaleNormal="98" zoomScalePageLayoutView="100" workbookViewId="0">
      <selection pane="topLeft" activeCell="D16" activeCellId="0" sqref="D16"/>
    </sheetView>
  </sheetViews>
  <sheetFormatPr defaultColWidth="12.5703125" defaultRowHeight="12.75" zeroHeight="false" outlineLevelRow="0" outlineLevelCol="0"/>
  <cols>
    <col collapsed="false" customWidth="true" hidden="false" outlineLevel="0" max="2" min="2" style="0" width="15.57"/>
    <col collapsed="false" customWidth="true" hidden="false" outlineLevel="0" max="3" min="3" style="0" width="19.29"/>
    <col collapsed="false" customWidth="true" hidden="false" outlineLevel="0" max="4" min="4" style="0" width="18.57"/>
    <col collapsed="false" customWidth="true" hidden="false" outlineLevel="0" max="5" min="5" style="0" width="9.57"/>
    <col collapsed="false" customWidth="true" hidden="false" outlineLevel="0" max="6" min="6" style="0" width="20.85"/>
  </cols>
  <sheetData>
    <row r="1" customFormat="false" ht="17.35" hidden="false" customHeight="false" outlineLevel="0" collapsed="false">
      <c r="A1" s="117" t="s">
        <v>147</v>
      </c>
      <c r="B1" s="118" t="s">
        <v>49</v>
      </c>
      <c r="C1" s="158" t="str">
        <f aca="false">KPI!D29</f>
        <v>AR overdue (Customer CK)</v>
      </c>
      <c r="D1" s="120"/>
      <c r="E1" s="120"/>
      <c r="F1" s="120"/>
      <c r="G1" s="120"/>
      <c r="H1" s="212"/>
      <c r="I1" s="212"/>
      <c r="J1" s="212"/>
      <c r="K1" s="212"/>
      <c r="L1" s="212"/>
      <c r="M1" s="212"/>
      <c r="N1" s="212"/>
      <c r="O1" s="212"/>
    </row>
    <row r="2" customFormat="false" ht="13.8" hidden="false" customHeight="false" outlineLevel="0" collapsed="false">
      <c r="A2" s="117" t="s">
        <v>14</v>
      </c>
      <c r="B2" s="9" t="s">
        <v>65</v>
      </c>
      <c r="C2" s="120"/>
      <c r="D2" s="120"/>
      <c r="E2" s="120"/>
      <c r="F2" s="120"/>
      <c r="G2" s="120"/>
      <c r="H2" s="212"/>
      <c r="I2" s="212"/>
      <c r="J2" s="212"/>
      <c r="K2" s="212"/>
      <c r="L2" s="212"/>
      <c r="M2" s="212"/>
      <c r="N2" s="212"/>
      <c r="O2" s="212"/>
    </row>
    <row r="3" customFormat="false" ht="13.8" hidden="false" customHeight="false" outlineLevel="0" collapsed="false">
      <c r="A3" s="117" t="s">
        <v>19</v>
      </c>
      <c r="B3" s="9" t="s">
        <v>41</v>
      </c>
      <c r="C3" s="120"/>
      <c r="D3" s="120"/>
      <c r="E3" s="120"/>
      <c r="F3" s="120"/>
      <c r="G3" s="120"/>
      <c r="H3" s="212"/>
      <c r="I3" s="212"/>
      <c r="J3" s="213" t="s">
        <v>201</v>
      </c>
      <c r="K3" s="213"/>
      <c r="L3" s="214" t="s">
        <v>202</v>
      </c>
      <c r="M3" s="214"/>
      <c r="N3" s="214" t="s">
        <v>203</v>
      </c>
      <c r="O3" s="214"/>
      <c r="P3" s="213" t="s">
        <v>204</v>
      </c>
      <c r="Q3" s="213"/>
      <c r="R3" s="213" t="s">
        <v>158</v>
      </c>
      <c r="S3" s="213"/>
    </row>
    <row r="4" customFormat="false" ht="13.8" hidden="false" customHeight="false" outlineLevel="0" collapsed="false">
      <c r="A4" s="120"/>
      <c r="B4" s="120"/>
      <c r="C4" s="120"/>
      <c r="D4" s="120"/>
      <c r="E4" s="120"/>
      <c r="F4" s="120"/>
      <c r="G4" s="120"/>
      <c r="H4" s="212"/>
      <c r="I4" s="212"/>
      <c r="J4" s="215" t="s">
        <v>205</v>
      </c>
      <c r="K4" s="216" t="s">
        <v>49</v>
      </c>
      <c r="L4" s="216" t="s">
        <v>205</v>
      </c>
      <c r="M4" s="216" t="s">
        <v>49</v>
      </c>
      <c r="N4" s="216" t="s">
        <v>205</v>
      </c>
      <c r="O4" s="216" t="s">
        <v>49</v>
      </c>
      <c r="P4" s="215" t="s">
        <v>205</v>
      </c>
      <c r="Q4" s="216" t="s">
        <v>49</v>
      </c>
      <c r="R4" s="215" t="s">
        <v>205</v>
      </c>
      <c r="S4" s="216" t="s">
        <v>49</v>
      </c>
    </row>
    <row r="5" customFormat="false" ht="13.8" hidden="false" customHeight="false" outlineLevel="0" collapsed="false">
      <c r="D5" s="120"/>
      <c r="E5" s="120"/>
      <c r="F5" s="120"/>
      <c r="G5" s="120"/>
      <c r="H5" s="217" t="s">
        <v>206</v>
      </c>
      <c r="I5" s="218" t="s">
        <v>207</v>
      </c>
      <c r="J5" s="219" t="n">
        <v>210000</v>
      </c>
      <c r="K5" s="220" t="n">
        <v>0.002</v>
      </c>
      <c r="L5" s="221" t="s">
        <v>208</v>
      </c>
      <c r="M5" s="220" t="n">
        <v>0</v>
      </c>
      <c r="N5" s="219" t="n">
        <v>1170000</v>
      </c>
      <c r="O5" s="220" t="n">
        <v>0.0142</v>
      </c>
      <c r="P5" s="222" t="s">
        <v>209</v>
      </c>
      <c r="Q5" s="220" t="n">
        <v>0.0859</v>
      </c>
      <c r="R5" s="223" t="n">
        <v>270000</v>
      </c>
      <c r="S5" s="224" t="s">
        <v>210</v>
      </c>
    </row>
    <row r="6" customFormat="false" ht="13.8" hidden="false" customHeight="false" outlineLevel="0" collapsed="false">
      <c r="A6" s="121" t="s">
        <v>14</v>
      </c>
      <c r="B6" s="122" t="s">
        <v>148</v>
      </c>
      <c r="C6" s="122" t="s">
        <v>149</v>
      </c>
      <c r="D6" s="122" t="s">
        <v>29</v>
      </c>
      <c r="E6" s="122" t="s">
        <v>23</v>
      </c>
      <c r="F6" s="123" t="s">
        <v>150</v>
      </c>
      <c r="G6" s="120"/>
      <c r="H6" s="222" t="s">
        <v>206</v>
      </c>
      <c r="I6" s="221" t="s">
        <v>211</v>
      </c>
      <c r="J6" s="219" t="n">
        <v>30347600</v>
      </c>
      <c r="K6" s="220" t="n">
        <v>0.2853</v>
      </c>
      <c r="L6" s="219" t="n">
        <v>2779500</v>
      </c>
      <c r="M6" s="220" t="n">
        <v>0.026</v>
      </c>
      <c r="N6" s="219" t="n">
        <v>3551100</v>
      </c>
      <c r="O6" s="220" t="n">
        <v>0.0431</v>
      </c>
      <c r="P6" s="222" t="s">
        <v>212</v>
      </c>
      <c r="Q6" s="220" t="n">
        <v>0.2549</v>
      </c>
      <c r="R6" s="223" t="n">
        <v>2199000</v>
      </c>
      <c r="S6" s="224" t="s">
        <v>213</v>
      </c>
    </row>
    <row r="7" customFormat="false" ht="13.8" hidden="false" customHeight="false" outlineLevel="0" collapsed="false">
      <c r="A7" s="124" t="s">
        <v>154</v>
      </c>
      <c r="B7" s="151" t="n">
        <v>0</v>
      </c>
      <c r="C7" s="151" t="n">
        <f aca="false">KPI!K29</f>
        <v>0.05</v>
      </c>
      <c r="D7" s="151" t="n">
        <f aca="false">KPI!L29</f>
        <v>0.1</v>
      </c>
      <c r="E7" s="127" t="n">
        <f aca="false">IF(ISBLANK(B7), 0,IF(B7&lt;=C7, 100, IF(B7&gt;=D7, IF(B7=D7, 80, 0), 100 - ((B7-C7)/(D7-C7) * 20))))</f>
        <v>100</v>
      </c>
      <c r="F7" s="129" t="str">
        <f aca="false">IF(ISBLANK(B7), "isi data dulu", IF(B7&lt;=C7, "sesuai target", IF(AND(B7&gt;C7,B7&lt;=D7), "di dalam target", IF(B7&gt;D7, "melebihi batas", ""))))</f>
        <v>sesuai target</v>
      </c>
      <c r="G7" s="120"/>
      <c r="H7" s="222" t="s">
        <v>206</v>
      </c>
      <c r="I7" s="221" t="s">
        <v>214</v>
      </c>
      <c r="J7" s="219" t="n">
        <v>10684830</v>
      </c>
      <c r="K7" s="220" t="n">
        <v>0.1005</v>
      </c>
      <c r="L7" s="219" t="n">
        <v>1570400</v>
      </c>
      <c r="M7" s="220" t="n">
        <v>0.0147</v>
      </c>
      <c r="N7" s="219" t="n">
        <v>1143600</v>
      </c>
      <c r="O7" s="220" t="n">
        <v>0.0139</v>
      </c>
      <c r="P7" s="222" t="s">
        <v>215</v>
      </c>
      <c r="Q7" s="220" t="n">
        <v>0.0825</v>
      </c>
      <c r="R7" s="223" t="n">
        <v>4676000</v>
      </c>
      <c r="S7" s="224" t="s">
        <v>216</v>
      </c>
    </row>
    <row r="8" customFormat="false" ht="13.8" hidden="false" customHeight="false" outlineLevel="0" collapsed="false">
      <c r="A8" s="132" t="s">
        <v>155</v>
      </c>
      <c r="B8" s="153" t="n">
        <v>0.2116</v>
      </c>
      <c r="C8" s="153" t="n">
        <f aca="false">C7</f>
        <v>0.05</v>
      </c>
      <c r="D8" s="153" t="n">
        <f aca="false">D7</f>
        <v>0.1</v>
      </c>
      <c r="E8" s="135" t="n">
        <f aca="false">IF(ISBLANK(B8), 0,IF(B8&lt;=C8, 100, IF(B8&gt;=D8, IF(B8=D8, 80, 0), 100 - ((B8-C8)/(D8-C8) * 20))))</f>
        <v>0</v>
      </c>
      <c r="F8" s="137" t="str">
        <f aca="false">IF(ISBLANK(B8), "isi data dulu", IF(B8&lt;=C8, "sesuai target", IF(AND(B8&gt;C8,B8&lt;=D8), "di dalam target", IF(B8&gt;D8, "melebihi batas", ""))))</f>
        <v>melebihi batas</v>
      </c>
      <c r="G8" s="120"/>
      <c r="H8" s="222" t="s">
        <v>206</v>
      </c>
      <c r="I8" s="221" t="s">
        <v>217</v>
      </c>
      <c r="J8" s="219" t="n">
        <v>7729300</v>
      </c>
      <c r="K8" s="220" t="n">
        <v>0.0727</v>
      </c>
      <c r="L8" s="221" t="s">
        <v>208</v>
      </c>
      <c r="M8" s="220" t="n">
        <v>0</v>
      </c>
      <c r="N8" s="221" t="s">
        <v>208</v>
      </c>
      <c r="O8" s="220" t="n">
        <v>0</v>
      </c>
      <c r="P8" s="222" t="s">
        <v>218</v>
      </c>
      <c r="Q8" s="220" t="n">
        <v>0.0188</v>
      </c>
      <c r="R8" s="223" t="n">
        <v>15980700</v>
      </c>
      <c r="S8" s="224" t="s">
        <v>219</v>
      </c>
    </row>
    <row r="9" customFormat="false" ht="13.8" hidden="false" customHeight="false" outlineLevel="0" collapsed="false">
      <c r="A9" s="124" t="s">
        <v>156</v>
      </c>
      <c r="B9" s="151" t="n">
        <v>0.1552</v>
      </c>
      <c r="C9" s="151" t="n">
        <v>0.05</v>
      </c>
      <c r="D9" s="151" t="n">
        <v>0.1</v>
      </c>
      <c r="E9" s="127" t="n">
        <f aca="false">IF(ISBLANK(B9), 0,IF(B9&lt;=C9, 100, IF(B9&gt;=D9, IF(B9=D9, 80, 0), 100 - ((B9-C9)/(D9-C9) * 20))))</f>
        <v>0</v>
      </c>
      <c r="F9" s="129" t="str">
        <f aca="false">IF(ISBLANK(B9), "isi data dulu", IF(B9&lt;=C9, "sesuai target", IF(AND(B9&gt;C9,B9&lt;=D9), "di dalam target", IF(B9&gt;D9, "melebihi batas", ""))))</f>
        <v>melebihi batas</v>
      </c>
      <c r="G9" s="120"/>
      <c r="H9" s="222" t="s">
        <v>206</v>
      </c>
      <c r="I9" s="221" t="s">
        <v>220</v>
      </c>
      <c r="J9" s="219" t="n">
        <v>20037300</v>
      </c>
      <c r="K9" s="220" t="n">
        <v>0.1884</v>
      </c>
      <c r="L9" s="219" t="n">
        <v>9295960</v>
      </c>
      <c r="M9" s="220" t="n">
        <v>0.087</v>
      </c>
      <c r="N9" s="219" t="n">
        <v>1196850</v>
      </c>
      <c r="O9" s="220" t="n">
        <v>0.0145</v>
      </c>
      <c r="P9" s="222" t="s">
        <v>221</v>
      </c>
      <c r="Q9" s="220" t="n">
        <v>0.018</v>
      </c>
      <c r="R9" s="223" t="n">
        <v>2266800</v>
      </c>
      <c r="S9" s="224" t="s">
        <v>222</v>
      </c>
    </row>
    <row r="10" customFormat="false" ht="13.8" hidden="false" customHeight="false" outlineLevel="0" collapsed="false">
      <c r="A10" s="132" t="s">
        <v>157</v>
      </c>
      <c r="B10" s="153" t="n">
        <v>0.0219</v>
      </c>
      <c r="C10" s="153" t="n">
        <v>0.05</v>
      </c>
      <c r="D10" s="153" t="n">
        <v>0.1</v>
      </c>
      <c r="E10" s="135" t="n">
        <f aca="false">IF(ISBLANK(B10), 0,IF(B10&lt;=C10, 100, IF(B10&gt;=D10, IF(B10=D10, 80, 0), 100 - ((B10-C10)/(D10-C10) * 20))))</f>
        <v>100</v>
      </c>
      <c r="F10" s="137" t="str">
        <f aca="false">IF(ISBLANK(B10), "isi data dulu", IF(B10&lt;=C10, "sesuai target", IF(AND(B10&gt;C10,B10&lt;=D10), "di dalam target", IF(B10&gt;D10, "melebihi batas", ""))))</f>
        <v>sesuai target</v>
      </c>
      <c r="G10" s="120"/>
      <c r="H10" s="225" t="s">
        <v>206</v>
      </c>
      <c r="I10" s="226" t="s">
        <v>223</v>
      </c>
      <c r="J10" s="226" t="s">
        <v>208</v>
      </c>
      <c r="K10" s="227" t="n">
        <v>0</v>
      </c>
      <c r="L10" s="228" t="n">
        <v>4029800</v>
      </c>
      <c r="M10" s="227" t="n">
        <v>0.0377</v>
      </c>
      <c r="N10" s="228" t="n">
        <v>485760</v>
      </c>
      <c r="O10" s="227" t="n">
        <v>0.0059</v>
      </c>
      <c r="P10" s="225" t="n">
        <v>306000</v>
      </c>
      <c r="Q10" s="227" t="n">
        <v>0.0044</v>
      </c>
      <c r="R10" s="229" t="n">
        <f aca="false">SUM(R5:S9)</f>
        <v>25392500</v>
      </c>
      <c r="S10" s="230" t="s">
        <v>224</v>
      </c>
    </row>
    <row r="11" customFormat="false" ht="13.8" hidden="false" customHeight="false" outlineLevel="0" collapsed="false">
      <c r="A11" s="124" t="s">
        <v>158</v>
      </c>
      <c r="B11" s="151" t="n">
        <v>0.0106</v>
      </c>
      <c r="C11" s="151" t="n">
        <v>0.05</v>
      </c>
      <c r="D11" s="151" t="n">
        <v>0.1</v>
      </c>
      <c r="E11" s="127" t="n">
        <f aca="false">IF(ISBLANK(B11), 0,IF(B11&lt;=C11, 100, IF(B11&gt;=D11, IF(B11=D11, 80, 0), 100 - ((B11-C11)/(D11-C11) * 20))))</f>
        <v>100</v>
      </c>
      <c r="F11" s="129" t="str">
        <f aca="false">IF(ISBLANK(B11), "isi data dulu", IF(B11&lt;=C11, "sesuai target", IF(AND(B11&gt;C11,B11&lt;=D11), "di dalam target", IF(B11&gt;D11, "melebihi batas", ""))))</f>
        <v>sesuai target</v>
      </c>
      <c r="G11" s="120"/>
      <c r="H11" s="231" t="s">
        <v>225</v>
      </c>
      <c r="I11" s="232"/>
      <c r="J11" s="233" t="n">
        <v>69009030</v>
      </c>
      <c r="K11" s="234" t="n">
        <v>0.6488</v>
      </c>
      <c r="L11" s="233" t="n">
        <v>17675660</v>
      </c>
      <c r="M11" s="234" t="n">
        <v>0.1419</v>
      </c>
      <c r="N11" s="233" t="n">
        <v>7547310</v>
      </c>
      <c r="O11" s="234" t="n">
        <v>0.0917</v>
      </c>
      <c r="P11" s="231" t="s">
        <v>226</v>
      </c>
      <c r="Q11" s="234" t="n">
        <v>0.4645</v>
      </c>
      <c r="R11" s="235" t="n">
        <v>25888000</v>
      </c>
      <c r="S11" s="236" t="s">
        <v>227</v>
      </c>
    </row>
    <row r="12" customFormat="false" ht="13.8" hidden="false" customHeight="false" outlineLevel="0" collapsed="false">
      <c r="A12" s="132" t="s">
        <v>159</v>
      </c>
      <c r="B12" s="153" t="n">
        <v>0.0324</v>
      </c>
      <c r="C12" s="153" t="n">
        <v>0.05</v>
      </c>
      <c r="D12" s="153" t="n">
        <v>0.1</v>
      </c>
      <c r="E12" s="135" t="n">
        <f aca="false">IF(ISBLANK(B12), 0,IF(B12&lt;=C12, 100, IF(B12&gt;=D12, IF(B12=D12, 80, 0), 100 - ((B12-C12)/(D12-C12) * 20))))</f>
        <v>100</v>
      </c>
      <c r="F12" s="137" t="str">
        <f aca="false">IF(ISBLANK(B12), "isi data dulu", IF(B12&lt;=C12, "sesuai target", IF(AND(B12&gt;C12,B12&lt;=D12), "di dalam target", IF(B12&gt;D12, "melebihi batas", ""))))</f>
        <v>sesuai target</v>
      </c>
      <c r="G12" s="120"/>
      <c r="H12" s="222" t="s">
        <v>228</v>
      </c>
      <c r="I12" s="221" t="s">
        <v>229</v>
      </c>
      <c r="J12" s="219" t="n">
        <v>4853700</v>
      </c>
      <c r="K12" s="220" t="n">
        <v>0.0456</v>
      </c>
      <c r="L12" s="219" t="n">
        <v>11861845</v>
      </c>
      <c r="M12" s="220" t="n">
        <v>0.111</v>
      </c>
      <c r="N12" s="219" t="n">
        <v>39679580</v>
      </c>
      <c r="O12" s="220" t="n">
        <v>0.4821</v>
      </c>
      <c r="P12" s="222" t="s">
        <v>230</v>
      </c>
      <c r="Q12" s="220" t="n">
        <v>0.2146</v>
      </c>
      <c r="R12" s="223" t="n">
        <v>17079300</v>
      </c>
      <c r="S12" s="224" t="s">
        <v>231</v>
      </c>
    </row>
    <row r="13" customFormat="false" ht="13.8" hidden="false" customHeight="false" outlineLevel="0" collapsed="false">
      <c r="A13" s="124" t="s">
        <v>160</v>
      </c>
      <c r="B13" s="151" t="n">
        <v>0.0137</v>
      </c>
      <c r="C13" s="153" t="n">
        <v>0.05</v>
      </c>
      <c r="D13" s="153" t="n">
        <v>0.1</v>
      </c>
      <c r="E13" s="127" t="n">
        <f aca="false">IF(ISBLANK(B13), 0,IF(B13&lt;=C13, 100, IF(B13&gt;=D13, IF(B13=D13, 80, 0), 100 - ((B13-C13)/(D13-C13) * 20))))</f>
        <v>100</v>
      </c>
      <c r="F13" s="129" t="str">
        <f aca="false">IF(ISBLANK(B13), "isi data dulu", IF(B13&lt;=C13, "sesuai target", IF(AND(B13&gt;C13,B13&lt;=D13), "di dalam target", IF(B13&gt;D13, "melebihi batas", ""))))</f>
        <v>sesuai target</v>
      </c>
      <c r="G13" s="120"/>
      <c r="H13" s="222" t="s">
        <v>228</v>
      </c>
      <c r="I13" s="221" t="s">
        <v>207</v>
      </c>
      <c r="J13" s="219" t="n">
        <v>2896300</v>
      </c>
      <c r="K13" s="220" t="n">
        <v>0.0272</v>
      </c>
      <c r="L13" s="219" t="n">
        <v>34623000</v>
      </c>
      <c r="M13" s="220" t="n">
        <v>0.3239</v>
      </c>
      <c r="N13" s="219" t="n">
        <v>7524700</v>
      </c>
      <c r="O13" s="220" t="n">
        <v>0.0914</v>
      </c>
      <c r="P13" s="222" t="s">
        <v>232</v>
      </c>
      <c r="Q13" s="220" t="n">
        <v>0.0192</v>
      </c>
      <c r="R13" s="223" t="n">
        <v>7522600</v>
      </c>
      <c r="S13" s="224" t="s">
        <v>233</v>
      </c>
    </row>
    <row r="14" customFormat="false" ht="13.8" hidden="false" customHeight="false" outlineLevel="0" collapsed="false">
      <c r="A14" s="132" t="s">
        <v>161</v>
      </c>
      <c r="B14" s="153" t="n">
        <f aca="false">O41</f>
        <v>0.0171448939773667</v>
      </c>
      <c r="C14" s="153" t="n">
        <v>0.05</v>
      </c>
      <c r="D14" s="153" t="n">
        <v>0.1</v>
      </c>
      <c r="E14" s="135" t="n">
        <f aca="false">IF(ISBLANK(B14), 0,IF(B14&lt;=C14, 100, IF(B14&gt;=D14, IF(B14=D14, 80, 0), 100 - ((B14-C14)/(D14-C14) * 20))))</f>
        <v>100</v>
      </c>
      <c r="F14" s="137" t="str">
        <f aca="false">IF(ISBLANK(B14), "isi data dulu", IF(B14&lt;=C14, "sesuai target", IF(AND(B14&gt;C14,B14&lt;=D14), "di dalam target", IF(B14&gt;D14, "melebihi batas", ""))))</f>
        <v>sesuai target</v>
      </c>
      <c r="G14" s="120"/>
      <c r="H14" s="222" t="s">
        <v>228</v>
      </c>
      <c r="I14" s="221" t="s">
        <v>214</v>
      </c>
      <c r="J14" s="219" t="n">
        <v>9413300</v>
      </c>
      <c r="K14" s="220" t="n">
        <v>0.0885</v>
      </c>
      <c r="L14" s="219" t="n">
        <v>15818920</v>
      </c>
      <c r="M14" s="220" t="n">
        <v>0.148</v>
      </c>
      <c r="N14" s="219" t="n">
        <v>12053300</v>
      </c>
      <c r="O14" s="220" t="n">
        <v>0.1464</v>
      </c>
      <c r="P14" s="222" t="s">
        <v>234</v>
      </c>
      <c r="Q14" s="220" t="n">
        <v>0.2004</v>
      </c>
      <c r="R14" s="223" t="n">
        <v>42661580</v>
      </c>
      <c r="S14" s="224" t="s">
        <v>235</v>
      </c>
    </row>
    <row r="15" customFormat="false" ht="13.8" hidden="false" customHeight="false" outlineLevel="0" collapsed="false">
      <c r="A15" s="124" t="s">
        <v>162</v>
      </c>
      <c r="B15" s="151" t="n">
        <v>0</v>
      </c>
      <c r="C15" s="151" t="n">
        <v>0.05</v>
      </c>
      <c r="D15" s="151" t="n">
        <v>0.1</v>
      </c>
      <c r="E15" s="127" t="n">
        <f aca="false">IF(ISBLANK(B15), 0,IF(B15&lt;=C15, 100, IF(B15&gt;=D15, IF(B15=D15, 80, 0), 100 - ((B15-C15)/(D15-C15) * 20))))</f>
        <v>100</v>
      </c>
      <c r="F15" s="129" t="str">
        <f aca="false">IF(ISBLANK(B15), "isi data dulu", IF(B15&lt;=C15, "sesuai target", IF(AND(B15&gt;C15,B15&lt;=D15), "di dalam target", IF(B15&gt;D15, "melebihi batas", ""))))</f>
        <v>sesuai target</v>
      </c>
      <c r="G15" s="120"/>
      <c r="H15" s="222" t="s">
        <v>228</v>
      </c>
      <c r="I15" s="221" t="s">
        <v>217</v>
      </c>
      <c r="J15" s="219" t="n">
        <v>3089500</v>
      </c>
      <c r="K15" s="220" t="n">
        <v>0.029</v>
      </c>
      <c r="L15" s="219" t="n">
        <v>13910410</v>
      </c>
      <c r="M15" s="220" t="n">
        <v>0.1301</v>
      </c>
      <c r="N15" s="219" t="n">
        <v>2180400</v>
      </c>
      <c r="O15" s="220" t="n">
        <v>0.0265</v>
      </c>
      <c r="P15" s="222" t="s">
        <v>236</v>
      </c>
      <c r="Q15" s="220" t="n">
        <v>0.0405</v>
      </c>
      <c r="R15" s="223" t="n">
        <v>9182600</v>
      </c>
      <c r="S15" s="224" t="s">
        <v>237</v>
      </c>
    </row>
    <row r="16" customFormat="false" ht="13.8" hidden="false" customHeight="false" outlineLevel="0" collapsed="false">
      <c r="A16" s="132" t="s">
        <v>163</v>
      </c>
      <c r="B16" s="153"/>
      <c r="C16" s="153"/>
      <c r="D16" s="153"/>
      <c r="E16" s="135" t="n">
        <f aca="false">IF(ISBLANK(B16), 0,IF(B16&lt;=C16, 100, IF(B16&gt;=D16, IF(B16=D16, 80, 0), 100 - ((B16-C16)/(D16-C16) * 20))))</f>
        <v>0</v>
      </c>
      <c r="F16" s="137" t="str">
        <f aca="false">IF(ISBLANK(B16), "isi data dulu", IF(B16&lt;=C16, "sesuai target", IF(AND(B16&gt;C16,B16&lt;=D16), "di dalam target", IF(B16&gt;D16, "melebihi batas", ""))))</f>
        <v>isi data dulu</v>
      </c>
      <c r="G16" s="120"/>
      <c r="H16" s="222" t="s">
        <v>228</v>
      </c>
      <c r="I16" s="221" t="s">
        <v>220</v>
      </c>
      <c r="J16" s="219" t="n">
        <v>17104800</v>
      </c>
      <c r="K16" s="220" t="n">
        <v>0.1608</v>
      </c>
      <c r="L16" s="219" t="n">
        <v>12092900</v>
      </c>
      <c r="M16" s="220" t="n">
        <v>0.1131</v>
      </c>
      <c r="N16" s="219" t="n">
        <v>1030000</v>
      </c>
      <c r="O16" s="220" t="n">
        <v>0.0125</v>
      </c>
      <c r="P16" s="222" t="s">
        <v>238</v>
      </c>
      <c r="Q16" s="220" t="n">
        <v>0.0433</v>
      </c>
      <c r="R16" s="223" t="n">
        <v>5802500</v>
      </c>
      <c r="S16" s="224" t="s">
        <v>239</v>
      </c>
    </row>
    <row r="17" customFormat="false" ht="13.8" hidden="false" customHeight="false" outlineLevel="0" collapsed="false">
      <c r="A17" s="124" t="s">
        <v>164</v>
      </c>
      <c r="B17" s="151"/>
      <c r="C17" s="151"/>
      <c r="D17" s="151"/>
      <c r="E17" s="127" t="n">
        <f aca="false">IF(ISBLANK(B17), 0,IF(B17&lt;=C17, 100, IF(B17&gt;=D17, IF(B17=D17, 80, 0), 100 - ((B17-C17)/(D17-C17) * 20))))</f>
        <v>0</v>
      </c>
      <c r="F17" s="129" t="str">
        <f aca="false">IF(ISBLANK(B17), "isi data dulu", IF(B17&lt;=C17, "sesuai target", IF(AND(B17&gt;C17,B17&lt;=D17), "di dalam target", IF(B17&gt;D17, "melebihi batas", ""))))</f>
        <v>isi data dulu</v>
      </c>
      <c r="G17" s="120"/>
      <c r="H17" s="225" t="s">
        <v>228</v>
      </c>
      <c r="I17" s="237" t="s">
        <v>223</v>
      </c>
      <c r="J17" s="225" t="s">
        <v>208</v>
      </c>
      <c r="K17" s="227" t="n">
        <v>0</v>
      </c>
      <c r="L17" s="228" t="n">
        <v>18588300</v>
      </c>
      <c r="M17" s="227" t="n">
        <v>0.1739</v>
      </c>
      <c r="N17" s="228" t="n">
        <v>12290000</v>
      </c>
      <c r="O17" s="227" t="n">
        <v>0.1493</v>
      </c>
      <c r="P17" s="225" t="s">
        <v>240</v>
      </c>
      <c r="Q17" s="227" t="n">
        <v>0.0175</v>
      </c>
      <c r="R17" s="229" t="n">
        <v>662000</v>
      </c>
      <c r="S17" s="230" t="s">
        <v>241</v>
      </c>
    </row>
    <row r="18" customFormat="false" ht="13.8" hidden="false" customHeight="false" outlineLevel="0" collapsed="false">
      <c r="A18" s="132" t="s">
        <v>165</v>
      </c>
      <c r="B18" s="153"/>
      <c r="C18" s="153"/>
      <c r="D18" s="153"/>
      <c r="E18" s="135" t="n">
        <f aca="false">IF(ISBLANK(B18), 0,IF(B18&lt;=C18, 100, IF(B18&gt;=D18, IF(B18=D18, 80, 0), 100 - ((B18-C18)/(D18-C18) * 20))))</f>
        <v>0</v>
      </c>
      <c r="F18" s="137" t="str">
        <f aca="false">IF(ISBLANK(B18), "isi data dulu", IF(B18&lt;=C18, "sesuai target", IF(AND(B18&gt;C18,B18&lt;=D18), "di dalam target", IF(B18&gt;D18, "melebihi batas", ""))))</f>
        <v>isi data dulu</v>
      </c>
      <c r="G18" s="120"/>
      <c r="H18" s="238" t="s">
        <v>242</v>
      </c>
      <c r="I18" s="239"/>
      <c r="J18" s="240" t="n">
        <v>37357600</v>
      </c>
      <c r="K18" s="241" t="n">
        <v>0.3512</v>
      </c>
      <c r="L18" s="242" t="n">
        <v>106895375</v>
      </c>
      <c r="M18" s="241" t="n">
        <v>0.8581</v>
      </c>
      <c r="N18" s="233" t="n">
        <v>74757980</v>
      </c>
      <c r="O18" s="234" t="n">
        <v>0.9083</v>
      </c>
      <c r="P18" s="231" t="s">
        <v>243</v>
      </c>
      <c r="Q18" s="234" t="n">
        <v>0.5355</v>
      </c>
      <c r="R18" s="235" t="n">
        <v>82910580</v>
      </c>
      <c r="S18" s="236" t="s">
        <v>244</v>
      </c>
    </row>
    <row r="19" customFormat="false" ht="13.8" hidden="false" customHeight="false" outlineLevel="0" collapsed="false">
      <c r="A19" s="140" t="s">
        <v>166</v>
      </c>
      <c r="B19" s="154" t="n">
        <f aca="false">AVERAGE(B7:B18)</f>
        <v>0.0513938771085963</v>
      </c>
      <c r="C19" s="154" t="n">
        <f aca="false">AVERAGE(C7:C18)</f>
        <v>0.05</v>
      </c>
      <c r="D19" s="154" t="n">
        <f aca="false">AVERAGE(D7:D18)</f>
        <v>0.1</v>
      </c>
      <c r="E19" s="143" t="n">
        <f aca="false">IF(B19&lt;=C19, 100, IF(B19&gt;=D19, IF(B19=D19, 80, 0), 100 - ((B19-C19)/(D19-C19) * 20)))</f>
        <v>99.4424491565615</v>
      </c>
      <c r="F19" s="145" t="str">
        <f aca="false">IF(B19&lt;=C19, "sesuai target", IF(AND(B19&gt;C19, B19&lt;=D19), "di dalam target", IF(B19&gt;D19, "melebihi batas", "")))</f>
        <v>di dalam target</v>
      </c>
      <c r="G19" s="120"/>
      <c r="H19" s="243" t="s">
        <v>245</v>
      </c>
      <c r="I19" s="243"/>
      <c r="J19" s="244" t="n">
        <v>106366630</v>
      </c>
      <c r="K19" s="245"/>
      <c r="L19" s="246" t="n">
        <v>124571035</v>
      </c>
      <c r="M19" s="245"/>
      <c r="N19" s="247" t="n">
        <v>82305290</v>
      </c>
      <c r="O19" s="248"/>
      <c r="P19" s="249" t="s">
        <v>246</v>
      </c>
      <c r="Q19" s="248"/>
      <c r="R19" s="250" t="n">
        <v>108798580</v>
      </c>
      <c r="S19" s="248"/>
    </row>
    <row r="20" customFormat="false" ht="13.8" hidden="false" customHeight="false" outlineLevel="0" collapsed="false">
      <c r="A20" s="120"/>
      <c r="B20" s="120"/>
      <c r="C20" s="120"/>
      <c r="D20" s="120"/>
      <c r="E20" s="120"/>
      <c r="F20" s="120"/>
      <c r="G20" s="120"/>
      <c r="H20" s="212"/>
      <c r="I20" s="212"/>
      <c r="J20" s="212" t="s">
        <v>208</v>
      </c>
      <c r="K20" s="212"/>
      <c r="L20" s="212" t="s">
        <v>208</v>
      </c>
      <c r="M20" s="212"/>
      <c r="N20" s="212"/>
      <c r="O20" s="212"/>
    </row>
    <row r="21" customFormat="false" ht="13.8" hidden="false" customHeight="false" outlineLevel="0" collapsed="false">
      <c r="A21" s="120"/>
      <c r="B21" s="120"/>
      <c r="C21" s="120"/>
      <c r="D21" s="120"/>
      <c r="E21" s="120"/>
      <c r="F21" s="120"/>
      <c r="G21" s="120"/>
      <c r="H21" s="212"/>
      <c r="I21" s="212"/>
      <c r="J21" s="212"/>
      <c r="K21" s="212"/>
      <c r="L21" s="212"/>
      <c r="M21" s="212"/>
      <c r="N21" s="212"/>
      <c r="O21" s="251" t="n">
        <v>0.1552</v>
      </c>
    </row>
    <row r="22" customFormat="false" ht="13.8" hidden="false" customHeight="false" outlineLevel="0" collapsed="false">
      <c r="A22" s="120"/>
      <c r="B22" s="120"/>
      <c r="C22" s="120"/>
      <c r="D22" s="120"/>
      <c r="E22" s="120"/>
      <c r="F22" s="120"/>
      <c r="G22" s="120"/>
    </row>
    <row r="23" customFormat="false" ht="13.8" hidden="false" customHeight="false" outlineLevel="0" collapsed="false">
      <c r="A23" s="120"/>
      <c r="B23" s="120"/>
      <c r="C23" s="120"/>
      <c r="D23" s="120"/>
      <c r="E23" s="120"/>
      <c r="F23" s="120"/>
      <c r="G23" s="120"/>
    </row>
    <row r="24" customFormat="false" ht="13.8" hidden="false" customHeight="false" outlineLevel="0" collapsed="false">
      <c r="A24" s="120"/>
      <c r="B24" s="120"/>
      <c r="C24" s="120"/>
      <c r="D24" s="120"/>
      <c r="E24" s="120"/>
      <c r="F24" s="120"/>
      <c r="G24" s="120"/>
      <c r="J24" s="213" t="s">
        <v>159</v>
      </c>
      <c r="K24" s="213"/>
      <c r="L24" s="252" t="s">
        <v>160</v>
      </c>
      <c r="M24" s="252"/>
      <c r="N24" s="252" t="s">
        <v>161</v>
      </c>
      <c r="O24" s="252"/>
      <c r="P24" s="252" t="s">
        <v>162</v>
      </c>
      <c r="Q24" s="252"/>
    </row>
    <row r="25" customFormat="false" ht="13.8" hidden="false" customHeight="false" outlineLevel="0" collapsed="false">
      <c r="A25" s="120"/>
      <c r="B25" s="120"/>
      <c r="C25" s="120"/>
      <c r="D25" s="120"/>
      <c r="E25" s="120"/>
      <c r="F25" s="120"/>
      <c r="G25" s="120"/>
      <c r="J25" s="215" t="s">
        <v>205</v>
      </c>
      <c r="K25" s="216" t="s">
        <v>49</v>
      </c>
      <c r="L25" s="252" t="s">
        <v>205</v>
      </c>
      <c r="M25" s="252" t="s">
        <v>49</v>
      </c>
      <c r="N25" s="252" t="s">
        <v>205</v>
      </c>
      <c r="O25" s="252" t="s">
        <v>49</v>
      </c>
      <c r="P25" s="252" t="s">
        <v>205</v>
      </c>
      <c r="Q25" s="252" t="s">
        <v>49</v>
      </c>
    </row>
    <row r="26" customFormat="false" ht="13.8" hidden="false" customHeight="false" outlineLevel="0" collapsed="false">
      <c r="A26" s="120"/>
      <c r="B26" s="120"/>
      <c r="C26" s="120"/>
      <c r="D26" s="120"/>
      <c r="E26" s="120"/>
      <c r="F26" s="120"/>
      <c r="G26" s="120"/>
      <c r="H26" s="217" t="s">
        <v>206</v>
      </c>
      <c r="I26" s="218" t="s">
        <v>207</v>
      </c>
      <c r="J26" s="222" t="s">
        <v>208</v>
      </c>
      <c r="K26" s="220" t="n">
        <v>0</v>
      </c>
      <c r="L26" s="253" t="n">
        <v>2355000</v>
      </c>
      <c r="M26" s="254" t="n">
        <v>0.0229036587500729</v>
      </c>
      <c r="N26" s="253" t="n">
        <v>0</v>
      </c>
      <c r="O26" s="254" t="n">
        <f aca="false">N26/$N$40</f>
        <v>0</v>
      </c>
      <c r="P26" s="253" t="n">
        <v>2051100</v>
      </c>
      <c r="Q26" s="254" t="n">
        <v>0.0206008013652473</v>
      </c>
    </row>
    <row r="27" customFormat="false" ht="13.8" hidden="false" customHeight="false" outlineLevel="0" collapsed="false">
      <c r="H27" s="222" t="s">
        <v>206</v>
      </c>
      <c r="I27" s="221" t="s">
        <v>211</v>
      </c>
      <c r="J27" s="223" t="n">
        <v>3002400</v>
      </c>
      <c r="K27" s="220" t="n">
        <v>0.0355</v>
      </c>
      <c r="L27" s="253" t="n">
        <v>22942900</v>
      </c>
      <c r="M27" s="254" t="n">
        <v>0.223132209060318</v>
      </c>
      <c r="N27" s="253" t="n">
        <v>4991900</v>
      </c>
      <c r="O27" s="254" t="n">
        <f aca="false">N27/$N$40</f>
        <v>0.0430771070292012</v>
      </c>
      <c r="P27" s="253" t="n">
        <v>24344400</v>
      </c>
      <c r="Q27" s="254" t="n">
        <v>0.244509847767601</v>
      </c>
    </row>
    <row r="28" customFormat="false" ht="13.8" hidden="false" customHeight="false" outlineLevel="0" collapsed="false">
      <c r="H28" s="222" t="s">
        <v>206</v>
      </c>
      <c r="I28" s="221" t="s">
        <v>214</v>
      </c>
      <c r="J28" s="223" t="n">
        <v>2462900</v>
      </c>
      <c r="K28" s="220" t="n">
        <v>0.0291</v>
      </c>
      <c r="L28" s="253" t="n">
        <v>1405500</v>
      </c>
      <c r="M28" s="254" t="n">
        <v>0.0136692536616677</v>
      </c>
      <c r="N28" s="253" t="n">
        <v>6528599</v>
      </c>
      <c r="O28" s="254" t="n">
        <f aca="false">N28/$N$40</f>
        <v>0.0563378989710803</v>
      </c>
      <c r="P28" s="253" t="n">
        <v>10621598</v>
      </c>
      <c r="Q28" s="254" t="n">
        <v>0.106681015347622</v>
      </c>
    </row>
    <row r="29" customFormat="false" ht="13.8" hidden="false" customHeight="false" outlineLevel="0" collapsed="false">
      <c r="H29" s="222" t="s">
        <v>206</v>
      </c>
      <c r="I29" s="221" t="s">
        <v>217</v>
      </c>
      <c r="J29" s="223" t="n">
        <v>242000</v>
      </c>
      <c r="K29" s="220" t="n">
        <v>0.0029</v>
      </c>
      <c r="L29" s="253" t="n">
        <v>3058500</v>
      </c>
      <c r="M29" s="254" t="n">
        <v>0.0297455797397444</v>
      </c>
      <c r="N29" s="253" t="n">
        <v>1196000</v>
      </c>
      <c r="O29" s="254" t="n">
        <f aca="false">N29/$N$40</f>
        <v>0.0103207636384793</v>
      </c>
      <c r="P29" s="253" t="n">
        <v>1012000</v>
      </c>
      <c r="Q29" s="254" t="n">
        <v>0.0101643074358297</v>
      </c>
    </row>
    <row r="30" customFormat="false" ht="13.8" hidden="false" customHeight="false" outlineLevel="0" collapsed="false">
      <c r="H30" s="222" t="s">
        <v>206</v>
      </c>
      <c r="I30" s="221" t="s">
        <v>220</v>
      </c>
      <c r="J30" s="223" t="n">
        <v>3937300</v>
      </c>
      <c r="K30" s="220" t="n">
        <v>0.0466</v>
      </c>
      <c r="L30" s="253" t="n">
        <v>0</v>
      </c>
      <c r="M30" s="254" t="n">
        <v>0</v>
      </c>
      <c r="N30" s="253" t="n">
        <v>1201900</v>
      </c>
      <c r="O30" s="254" t="n">
        <f aca="false">N30/$N$40</f>
        <v>0.0103716771045888</v>
      </c>
      <c r="P30" s="253" t="n">
        <v>520900</v>
      </c>
      <c r="Q30" s="254" t="n">
        <v>0.00523180607047794</v>
      </c>
    </row>
    <row r="31" customFormat="false" ht="13.8" hidden="false" customHeight="false" outlineLevel="0" collapsed="false">
      <c r="H31" s="225" t="s">
        <v>206</v>
      </c>
      <c r="I31" s="226" t="s">
        <v>223</v>
      </c>
      <c r="J31" s="225" t="s">
        <v>208</v>
      </c>
      <c r="K31" s="227" t="n">
        <v>0</v>
      </c>
      <c r="L31" s="255" t="n">
        <v>738300</v>
      </c>
      <c r="M31" s="256" t="n">
        <v>0.00718036995973624</v>
      </c>
      <c r="N31" s="255" t="n">
        <v>738300</v>
      </c>
      <c r="O31" s="256" t="n">
        <f aca="false">N31/$N$40</f>
        <v>0.00637108678452277</v>
      </c>
      <c r="P31" s="255" t="n">
        <v>0</v>
      </c>
      <c r="Q31" s="256" t="n">
        <v>0</v>
      </c>
    </row>
    <row r="32" customFormat="false" ht="13.8" hidden="false" customHeight="false" outlineLevel="0" collapsed="false">
      <c r="H32" s="231" t="s">
        <v>225</v>
      </c>
      <c r="I32" s="232"/>
      <c r="J32" s="235" t="n">
        <v>9644600</v>
      </c>
      <c r="K32" s="234" t="n">
        <v>0.1141</v>
      </c>
      <c r="L32" s="257" t="n">
        <v>30500200</v>
      </c>
      <c r="M32" s="258" t="n">
        <v>0.296631071171539</v>
      </c>
      <c r="N32" s="257" t="n">
        <f aca="false">SUM(N26:N31)</f>
        <v>14656699</v>
      </c>
      <c r="O32" s="258" t="n">
        <f aca="false">N32/$N$40</f>
        <v>0.126478533527872</v>
      </c>
      <c r="P32" s="257" t="n">
        <v>38549998</v>
      </c>
      <c r="Q32" s="258" t="n">
        <v>0.387187777986778</v>
      </c>
    </row>
    <row r="33" customFormat="false" ht="13.8" hidden="false" customHeight="false" outlineLevel="0" collapsed="false">
      <c r="H33" s="222" t="s">
        <v>228</v>
      </c>
      <c r="I33" s="221" t="s">
        <v>229</v>
      </c>
      <c r="J33" s="223" t="n">
        <v>32534400</v>
      </c>
      <c r="K33" s="220" t="n">
        <v>0.3849</v>
      </c>
      <c r="L33" s="253" t="n">
        <v>27171300</v>
      </c>
      <c r="M33" s="254" t="n">
        <v>0.264255704032211</v>
      </c>
      <c r="N33" s="253" t="n">
        <v>50325400</v>
      </c>
      <c r="O33" s="254" t="n">
        <f aca="false">N33/$N$40</f>
        <v>0.434278058872846</v>
      </c>
      <c r="P33" s="253" t="n">
        <v>23009200</v>
      </c>
      <c r="Q33" s="254" t="n">
        <v>0.231099389972818</v>
      </c>
    </row>
    <row r="34" customFormat="false" ht="13.8" hidden="false" customHeight="false" outlineLevel="0" collapsed="false">
      <c r="H34" s="222" t="s">
        <v>228</v>
      </c>
      <c r="I34" s="221" t="s">
        <v>207</v>
      </c>
      <c r="J34" s="223" t="n">
        <v>5461800</v>
      </c>
      <c r="K34" s="220" t="n">
        <v>0.0646</v>
      </c>
      <c r="L34" s="253" t="n">
        <v>11982100</v>
      </c>
      <c r="M34" s="254" t="n">
        <v>0.116532454144055</v>
      </c>
      <c r="N34" s="253" t="n">
        <v>7019900</v>
      </c>
      <c r="O34" s="254" t="n">
        <f aca="false">N34/$N$40</f>
        <v>0.0605775323292312</v>
      </c>
      <c r="P34" s="253" t="n">
        <v>6511200</v>
      </c>
      <c r="Q34" s="254" t="n">
        <v>0.0653970736918717</v>
      </c>
    </row>
    <row r="35" customFormat="false" ht="13.8" hidden="false" customHeight="false" outlineLevel="0" collapsed="false">
      <c r="H35" s="222" t="s">
        <v>228</v>
      </c>
      <c r="I35" s="221" t="s">
        <v>214</v>
      </c>
      <c r="J35" s="223" t="n">
        <v>12681200</v>
      </c>
      <c r="K35" s="220" t="n">
        <v>0.15</v>
      </c>
      <c r="L35" s="253" t="n">
        <v>21101400</v>
      </c>
      <c r="M35" s="254" t="n">
        <v>0.205222617727724</v>
      </c>
      <c r="N35" s="253" t="n">
        <v>33505900</v>
      </c>
      <c r="O35" s="254" t="n">
        <f aca="false">N35/$N$40</f>
        <v>0.289135848155955</v>
      </c>
      <c r="P35" s="253" t="n">
        <v>22975293</v>
      </c>
      <c r="Q35" s="254" t="n">
        <v>0.230758835454808</v>
      </c>
    </row>
    <row r="36" customFormat="false" ht="13.8" hidden="false" customHeight="false" outlineLevel="0" collapsed="false">
      <c r="H36" s="222" t="s">
        <v>228</v>
      </c>
      <c r="I36" s="221" t="s">
        <v>217</v>
      </c>
      <c r="J36" s="223" t="n">
        <v>10221520</v>
      </c>
      <c r="K36" s="220" t="n">
        <v>0.1209</v>
      </c>
      <c r="L36" s="253" t="n">
        <v>4876500</v>
      </c>
      <c r="M36" s="254" t="n">
        <v>0.0474266207620937</v>
      </c>
      <c r="N36" s="253" t="n">
        <v>6105499</v>
      </c>
      <c r="O36" s="254" t="n">
        <f aca="false">N36/$N$40</f>
        <v>0.0526867993929527</v>
      </c>
      <c r="P36" s="253" t="n">
        <v>6405497</v>
      </c>
      <c r="Q36" s="254" t="n">
        <v>0.0643354157977121</v>
      </c>
    </row>
    <row r="37" customFormat="false" ht="13.8" hidden="false" customHeight="false" outlineLevel="0" collapsed="false">
      <c r="H37" s="222" t="s">
        <v>228</v>
      </c>
      <c r="I37" s="221" t="s">
        <v>220</v>
      </c>
      <c r="J37" s="223" t="n">
        <v>11239480</v>
      </c>
      <c r="K37" s="220" t="n">
        <v>0.133</v>
      </c>
      <c r="L37" s="253" t="n">
        <v>6515500</v>
      </c>
      <c r="M37" s="254" t="n">
        <v>0.0633667892085351</v>
      </c>
      <c r="N37" s="253" t="n">
        <v>3021000</v>
      </c>
      <c r="O37" s="254" t="n">
        <f aca="false">N37/$N$40</f>
        <v>0.0260694205282992</v>
      </c>
      <c r="P37" s="253" t="n">
        <v>2112900</v>
      </c>
      <c r="Q37" s="254" t="n">
        <v>0.0212215070960124</v>
      </c>
    </row>
    <row r="38" customFormat="false" ht="13.8" hidden="false" customHeight="false" outlineLevel="0" collapsed="false">
      <c r="H38" s="225" t="s">
        <v>228</v>
      </c>
      <c r="I38" s="237" t="s">
        <v>223</v>
      </c>
      <c r="J38" s="229" t="n">
        <v>2735300</v>
      </c>
      <c r="K38" s="227" t="n">
        <v>0.0324</v>
      </c>
      <c r="L38" s="255" t="n">
        <v>675000</v>
      </c>
      <c r="M38" s="256" t="n">
        <v>0.00656474295384256</v>
      </c>
      <c r="N38" s="255" t="n">
        <v>1248500</v>
      </c>
      <c r="O38" s="256" t="n">
        <f aca="false">N38/$N$40</f>
        <v>0.0107738071928439</v>
      </c>
      <c r="P38" s="255" t="n">
        <v>0</v>
      </c>
      <c r="Q38" s="256" t="n">
        <v>0</v>
      </c>
    </row>
    <row r="39" customFormat="false" ht="13.8" hidden="false" customHeight="false" outlineLevel="0" collapsed="false">
      <c r="H39" s="238" t="s">
        <v>242</v>
      </c>
      <c r="I39" s="239"/>
      <c r="J39" s="235" t="n">
        <v>74873700</v>
      </c>
      <c r="K39" s="234" t="n">
        <v>0.8859</v>
      </c>
      <c r="L39" s="259" t="n">
        <v>72321800</v>
      </c>
      <c r="M39" s="258" t="n">
        <v>0.703368928828461</v>
      </c>
      <c r="N39" s="259" t="n">
        <f aca="false">SUM(N33:N38)</f>
        <v>101226199</v>
      </c>
      <c r="O39" s="258" t="n">
        <f aca="false">N39/$N$40</f>
        <v>0.873521466472128</v>
      </c>
      <c r="P39" s="259" t="n">
        <v>61014090</v>
      </c>
      <c r="Q39" s="258" t="n">
        <v>0.612812222013222</v>
      </c>
    </row>
    <row r="40" customFormat="false" ht="13.8" hidden="false" customHeight="false" outlineLevel="0" collapsed="false">
      <c r="H40" s="243" t="s">
        <v>245</v>
      </c>
      <c r="I40" s="243"/>
      <c r="J40" s="250" t="n">
        <v>84518300</v>
      </c>
      <c r="K40" s="248"/>
      <c r="L40" s="260" t="n">
        <v>102822000</v>
      </c>
      <c r="M40" s="261"/>
      <c r="N40" s="260" t="n">
        <f aca="false">N39+N32</f>
        <v>115882898</v>
      </c>
      <c r="O40" s="261"/>
      <c r="P40" s="260" t="n">
        <v>99564088</v>
      </c>
      <c r="Q40" s="261"/>
    </row>
    <row r="41" customFormat="false" ht="12.75" hidden="false" customHeight="false" outlineLevel="0" collapsed="false">
      <c r="K41" s="262" t="n">
        <f aca="false">K38+K31</f>
        <v>0.0324</v>
      </c>
      <c r="M41" s="262" t="n">
        <f aca="false">M38+M31</f>
        <v>0.0137451129135788</v>
      </c>
      <c r="O41" s="262" t="n">
        <f aca="false">O38+O31</f>
        <v>0.0171448939773667</v>
      </c>
      <c r="Q41" s="262" t="n">
        <f aca="false">Q38+Q31</f>
        <v>0</v>
      </c>
    </row>
  </sheetData>
  <mergeCells count="11">
    <mergeCell ref="J3:K3"/>
    <mergeCell ref="L3:M3"/>
    <mergeCell ref="N3:O3"/>
    <mergeCell ref="P3:Q3"/>
    <mergeCell ref="R3:S3"/>
    <mergeCell ref="H19:I19"/>
    <mergeCell ref="J24:K24"/>
    <mergeCell ref="L24:M24"/>
    <mergeCell ref="N24:O24"/>
    <mergeCell ref="P24:Q24"/>
    <mergeCell ref="H40:I40"/>
  </mergeCells>
  <dataValidations count="5">
    <dataValidation allowBlank="true" errorStyle="stop" operator="between" showDropDown="false" showErrorMessage="false" showInputMessage="false" sqref="F7:F19" type="list">
      <formula1>"melebihi batas,di dalam target,sesuai target,isi data dulu"</formula1>
      <formula2>0</formula2>
    </dataValidation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19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M16"/>
  <sheetViews>
    <sheetView showFormulas="false" showGridLines="true" showRowColHeaders="true" showZeros="true" rightToLeft="false" tabSelected="false" showOutlineSymbols="true" defaultGridColor="true" view="normal" topLeftCell="A1" colorId="64" zoomScale="98" zoomScaleNormal="98" zoomScalePageLayoutView="100" workbookViewId="0">
      <selection pane="topLeft" activeCell="I8" activeCellId="0" sqref="I8"/>
    </sheetView>
  </sheetViews>
  <sheetFormatPr defaultColWidth="12.5703125" defaultRowHeight="12.75" zeroHeight="false" outlineLevelRow="0" outlineLevelCol="0"/>
  <cols>
    <col collapsed="false" customWidth="true" hidden="false" outlineLevel="0" max="2" min="2" style="0" width="15.57"/>
    <col collapsed="false" customWidth="true" hidden="false" outlineLevel="0" max="3" min="3" style="0" width="19.29"/>
    <col collapsed="false" customWidth="true" hidden="false" outlineLevel="0" max="4" min="4" style="0" width="18.57"/>
    <col collapsed="false" customWidth="true" hidden="false" outlineLevel="0" max="5" min="5" style="0" width="9.57"/>
    <col collapsed="false" customWidth="true" hidden="false" outlineLevel="0" max="6" min="6" style="0" width="20.85"/>
  </cols>
  <sheetData>
    <row r="1" customFormat="false" ht="17.35" hidden="false" customHeight="false" outlineLevel="0" collapsed="false">
      <c r="A1" s="117" t="s">
        <v>147</v>
      </c>
      <c r="B1" s="118" t="s">
        <v>35</v>
      </c>
      <c r="C1" s="158" t="str">
        <f aca="false">KPI!D34</f>
        <v>Tingkat Retensi New Hire 4-6 bulan</v>
      </c>
      <c r="D1" s="120"/>
      <c r="E1" s="120"/>
      <c r="F1" s="120"/>
      <c r="G1" s="120"/>
      <c r="H1" s="120"/>
      <c r="I1" s="120"/>
      <c r="J1" s="120"/>
      <c r="K1" s="120"/>
      <c r="L1" s="120"/>
      <c r="M1" s="120"/>
    </row>
    <row r="2" customFormat="false" ht="13.8" hidden="false" customHeight="false" outlineLevel="0" collapsed="false">
      <c r="A2" s="117" t="s">
        <v>14</v>
      </c>
      <c r="B2" s="9" t="s">
        <v>56</v>
      </c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</row>
    <row r="3" customFormat="false" ht="13.8" hidden="false" customHeight="false" outlineLevel="0" collapsed="false">
      <c r="A3" s="117" t="s">
        <v>19</v>
      </c>
      <c r="B3" s="9" t="s">
        <v>41</v>
      </c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</row>
    <row r="4" customFormat="false" ht="13.8" hidden="false" customHeight="false" outlineLevel="0" collapsed="false">
      <c r="A4" s="120"/>
      <c r="B4" s="120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0"/>
    </row>
    <row r="5" customFormat="false" ht="13.8" hidden="false" customHeight="false" outlineLevel="0" collapsed="false">
      <c r="D5" s="120"/>
      <c r="E5" s="120"/>
      <c r="F5" s="120"/>
      <c r="G5" s="120"/>
      <c r="H5" s="120"/>
      <c r="I5" s="120"/>
      <c r="J5" s="120"/>
      <c r="K5" s="120"/>
      <c r="L5" s="120"/>
      <c r="M5" s="120"/>
    </row>
    <row r="6" customFormat="false" ht="13.8" hidden="false" customHeight="false" outlineLevel="0" collapsed="false">
      <c r="A6" s="121" t="s">
        <v>14</v>
      </c>
      <c r="B6" s="122" t="s">
        <v>148</v>
      </c>
      <c r="C6" s="122" t="s">
        <v>149</v>
      </c>
      <c r="D6" s="122" t="s">
        <v>29</v>
      </c>
      <c r="E6" s="122" t="s">
        <v>23</v>
      </c>
      <c r="F6" s="123" t="s">
        <v>150</v>
      </c>
      <c r="G6" s="120"/>
      <c r="H6" s="120"/>
      <c r="I6" s="120"/>
      <c r="J6" s="120"/>
      <c r="K6" s="120"/>
      <c r="L6" s="120"/>
      <c r="M6" s="120"/>
    </row>
    <row r="7" customFormat="false" ht="13.8" hidden="false" customHeight="false" outlineLevel="0" collapsed="false">
      <c r="A7" s="124" t="s">
        <v>172</v>
      </c>
      <c r="B7" s="155" t="n">
        <v>0</v>
      </c>
      <c r="C7" s="126" t="n">
        <v>3</v>
      </c>
      <c r="D7" s="155" t="n">
        <v>4</v>
      </c>
      <c r="E7" s="127" t="n">
        <f aca="false">IF(ISBLANK(B7), 0,IF(B7&lt;=C7, 100, IF(B7&gt;=D7, IF(B7=D7, 80, 0), 100 - ((B7-C7)/(D7-C7) * 20))))</f>
        <v>100</v>
      </c>
      <c r="F7" s="129" t="str">
        <f aca="false">IF(ISBLANK(B7), "isi data dulu", IF(B7&lt;=C7, "sesuai target", IF(AND(B7&gt;C7,B7&lt;=D7), "di dalam target", IF(B7&gt;D7, "melebihi batas", ""))))</f>
        <v>sesuai target</v>
      </c>
      <c r="G7" s="120"/>
      <c r="H7" s="120"/>
      <c r="I7" s="120"/>
      <c r="J7" s="120"/>
      <c r="K7" s="120"/>
      <c r="L7" s="120"/>
      <c r="M7" s="120"/>
    </row>
    <row r="8" customFormat="false" ht="13.8" hidden="false" customHeight="false" outlineLevel="0" collapsed="false">
      <c r="A8" s="132" t="s">
        <v>173</v>
      </c>
      <c r="B8" s="156" t="n">
        <v>1</v>
      </c>
      <c r="C8" s="134" t="n">
        <v>3</v>
      </c>
      <c r="D8" s="155" t="n">
        <v>4</v>
      </c>
      <c r="E8" s="135" t="n">
        <f aca="false">IF(ISBLANK(B8), 0,IF(B8&lt;=C8, 100, IF(B8&gt;=D8, IF(B8=D8, 80, 0), 100 - ((B8-C8)/(D8-C8) * 20))))</f>
        <v>100</v>
      </c>
      <c r="F8" s="137" t="str">
        <f aca="false">IF(ISBLANK(B8), "isi data dulu", IF(B8&lt;=C8, "sesuai target", IF(AND(B8&gt;C8,B8&lt;=D8), "di dalam target", IF(B8&gt;D8, "melebihi batas", ""))))</f>
        <v>sesuai target</v>
      </c>
      <c r="G8" s="120"/>
      <c r="H8" s="120" t="s">
        <v>247</v>
      </c>
      <c r="I8" s="120"/>
      <c r="J8" s="120"/>
      <c r="K8" s="120"/>
      <c r="L8" s="120"/>
      <c r="M8" s="120"/>
    </row>
    <row r="9" customFormat="false" ht="13.8" hidden="false" customHeight="false" outlineLevel="0" collapsed="false">
      <c r="A9" s="140" t="s">
        <v>166</v>
      </c>
      <c r="B9" s="157" t="n">
        <f aca="false">SUM(B7:B8)</f>
        <v>1</v>
      </c>
      <c r="C9" s="142" t="n">
        <f aca="false">SUM(C7:C8)</f>
        <v>6</v>
      </c>
      <c r="D9" s="157" t="n">
        <f aca="false">SUM(D7:D8)</f>
        <v>8</v>
      </c>
      <c r="E9" s="143" t="n">
        <f aca="false">IF(B9&lt;=C9, 100, IF(B9&gt;=D9, IF(B9=D9, 80, 0), 100 - ((B9-C9)/(D9-C9) * 20)))</f>
        <v>100</v>
      </c>
      <c r="F9" s="145" t="str">
        <f aca="false">IF(B9&lt;=C9, "sesuai target", IF(AND(B9&gt;C9, B9&lt;=D9), "di dalam target", IF(B9&gt;D9, "melebihi batas", "")))</f>
        <v>sesuai target</v>
      </c>
      <c r="G9" s="120"/>
      <c r="H9" s="120" t="s">
        <v>248</v>
      </c>
      <c r="I9" s="120" t="s">
        <v>249</v>
      </c>
      <c r="J9" s="120"/>
      <c r="K9" s="120"/>
      <c r="L9" s="120"/>
      <c r="M9" s="120"/>
    </row>
    <row r="10" customFormat="false" ht="14.25" hidden="false" customHeight="false" outlineLevel="0" collapsed="false">
      <c r="A10" s="120"/>
      <c r="B10" s="120"/>
      <c r="C10" s="120"/>
      <c r="D10" s="120"/>
      <c r="E10" s="120"/>
      <c r="F10" s="120"/>
      <c r="G10" s="120"/>
      <c r="H10" s="120"/>
      <c r="I10" s="120"/>
      <c r="J10" s="120"/>
      <c r="K10" s="120"/>
      <c r="L10" s="120"/>
      <c r="M10" s="120"/>
    </row>
    <row r="11" customFormat="false" ht="14.25" hidden="false" customHeight="false" outlineLevel="0" collapsed="false">
      <c r="A11" s="120"/>
      <c r="B11" s="120"/>
      <c r="C11" s="120"/>
      <c r="D11" s="120"/>
      <c r="E11" s="120"/>
      <c r="F11" s="120"/>
      <c r="G11" s="120"/>
      <c r="H11" s="120"/>
      <c r="I11" s="120"/>
      <c r="J11" s="120"/>
      <c r="K11" s="120"/>
      <c r="L11" s="120"/>
      <c r="M11" s="120"/>
    </row>
    <row r="12" customFormat="false" ht="14.25" hidden="false" customHeight="false" outlineLevel="0" collapsed="false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</row>
    <row r="13" customFormat="false" ht="14.25" hidden="false" customHeight="false" outlineLevel="0" collapsed="false">
      <c r="A13" s="120"/>
      <c r="B13" s="120"/>
      <c r="C13" s="120"/>
      <c r="D13" s="120"/>
      <c r="E13" s="120"/>
      <c r="F13" s="120"/>
      <c r="G13" s="120"/>
      <c r="H13" s="120"/>
      <c r="I13" s="120"/>
      <c r="J13" s="120"/>
      <c r="K13" s="120"/>
      <c r="L13" s="120"/>
      <c r="M13" s="120"/>
    </row>
    <row r="14" customFormat="false" ht="14.25" hidden="false" customHeight="false" outlineLevel="0" collapsed="false">
      <c r="A14" s="120"/>
      <c r="B14" s="120"/>
      <c r="C14" s="120"/>
      <c r="D14" s="120"/>
      <c r="E14" s="120"/>
      <c r="F14" s="120"/>
      <c r="G14" s="120"/>
      <c r="H14" s="120"/>
      <c r="I14" s="120"/>
      <c r="J14" s="120"/>
      <c r="K14" s="120"/>
      <c r="L14" s="120"/>
      <c r="M14" s="120"/>
    </row>
    <row r="15" customFormat="false" ht="14.25" hidden="false" customHeight="false" outlineLevel="0" collapsed="false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</row>
    <row r="16" customFormat="false" ht="14.25" hidden="false" customHeight="false" outlineLevel="0" collapsed="false">
      <c r="A16" s="120"/>
      <c r="B16" s="120"/>
      <c r="C16" s="120"/>
      <c r="D16" s="120"/>
      <c r="E16" s="120"/>
      <c r="F16" s="120"/>
      <c r="G16" s="120"/>
      <c r="H16" s="120"/>
      <c r="I16" s="120"/>
      <c r="J16" s="120"/>
      <c r="K16" s="120"/>
      <c r="L16" s="120"/>
      <c r="M16" s="120"/>
    </row>
  </sheetData>
  <dataValidations count="5">
    <dataValidation allowBlank="true" errorStyle="stop" operator="between" showDropDown="false" showErrorMessage="false" showInputMessage="false" sqref="F7:F9" type="list">
      <formula1>"melebihi batas,di dalam target,sesuai target,isi data dulu"</formula1>
      <formula2>0</formula2>
    </dataValidation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9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M18"/>
  <sheetViews>
    <sheetView showFormulas="false" showGridLines="true" showRowColHeaders="true" showZeros="true" rightToLeft="false" tabSelected="false" showOutlineSymbols="true" defaultGridColor="true" view="normal" topLeftCell="A1" colorId="64" zoomScale="98" zoomScaleNormal="98" zoomScalePageLayoutView="100" workbookViewId="0">
      <selection pane="topLeft" activeCell="D10" activeCellId="0" sqref="D10"/>
    </sheetView>
  </sheetViews>
  <sheetFormatPr defaultColWidth="12.5703125" defaultRowHeight="12.75" zeroHeight="false" outlineLevelRow="0" outlineLevelCol="0"/>
  <cols>
    <col collapsed="false" customWidth="true" hidden="false" outlineLevel="0" max="2" min="2" style="0" width="15.57"/>
    <col collapsed="false" customWidth="true" hidden="false" outlineLevel="0" max="3" min="3" style="0" width="19.29"/>
    <col collapsed="false" customWidth="true" hidden="false" outlineLevel="0" max="4" min="4" style="0" width="18.57"/>
    <col collapsed="false" customWidth="true" hidden="false" outlineLevel="0" max="5" min="5" style="0" width="9.57"/>
    <col collapsed="false" customWidth="true" hidden="false" outlineLevel="0" max="6" min="6" style="0" width="20.85"/>
  </cols>
  <sheetData>
    <row r="1" customFormat="false" ht="17.35" hidden="false" customHeight="false" outlineLevel="0" collapsed="false">
      <c r="A1" s="117" t="s">
        <v>147</v>
      </c>
      <c r="B1" s="118" t="s">
        <v>35</v>
      </c>
      <c r="C1" s="158" t="str">
        <f aca="false">KPI!D35</f>
        <v>Tingkat Readiness</v>
      </c>
      <c r="D1" s="120"/>
      <c r="E1" s="120"/>
      <c r="F1" s="120"/>
      <c r="G1" s="120"/>
      <c r="H1" s="120"/>
      <c r="I1" s="120"/>
      <c r="J1" s="120"/>
      <c r="K1" s="120"/>
      <c r="L1" s="120"/>
      <c r="M1" s="120"/>
    </row>
    <row r="2" customFormat="false" ht="13.8" hidden="false" customHeight="false" outlineLevel="0" collapsed="false">
      <c r="A2" s="117" t="s">
        <v>14</v>
      </c>
      <c r="B2" s="9" t="s">
        <v>113</v>
      </c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</row>
    <row r="3" customFormat="false" ht="13.8" hidden="false" customHeight="false" outlineLevel="0" collapsed="false">
      <c r="A3" s="117" t="s">
        <v>19</v>
      </c>
      <c r="B3" s="9" t="s">
        <v>45</v>
      </c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</row>
    <row r="4" customFormat="false" ht="13.8" hidden="false" customHeight="false" outlineLevel="0" collapsed="false">
      <c r="A4" s="120"/>
      <c r="B4" s="120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0"/>
    </row>
    <row r="5" customFormat="false" ht="13.8" hidden="false" customHeight="false" outlineLevel="0" collapsed="false">
      <c r="D5" s="120"/>
      <c r="E5" s="120"/>
      <c r="F5" s="120"/>
      <c r="G5" s="120"/>
      <c r="H5" s="120"/>
      <c r="I5" s="120" t="s">
        <v>250</v>
      </c>
      <c r="J5" s="120" t="s">
        <v>251</v>
      </c>
      <c r="K5" s="120"/>
      <c r="L5" s="120"/>
      <c r="M5" s="120"/>
    </row>
    <row r="6" customFormat="false" ht="13.8" hidden="false" customHeight="false" outlineLevel="0" collapsed="false">
      <c r="A6" s="263" t="s">
        <v>14</v>
      </c>
      <c r="B6" s="264" t="s">
        <v>148</v>
      </c>
      <c r="C6" s="264" t="s">
        <v>149</v>
      </c>
      <c r="D6" s="264" t="s">
        <v>29</v>
      </c>
      <c r="E6" s="264" t="s">
        <v>23</v>
      </c>
      <c r="F6" s="265" t="s">
        <v>150</v>
      </c>
      <c r="G6" s="120"/>
      <c r="H6" s="120" t="s">
        <v>252</v>
      </c>
      <c r="I6" s="120" t="n">
        <v>5</v>
      </c>
      <c r="J6" s="120" t="n">
        <v>1</v>
      </c>
      <c r="K6" s="120"/>
      <c r="L6" s="120"/>
      <c r="M6" s="120"/>
    </row>
    <row r="7" customFormat="false" ht="13.8" hidden="false" customHeight="false" outlineLevel="0" collapsed="false">
      <c r="A7" s="266" t="s">
        <v>253</v>
      </c>
      <c r="B7" s="267" t="n">
        <v>1</v>
      </c>
      <c r="C7" s="267" t="n">
        <v>3</v>
      </c>
      <c r="D7" s="267" t="n">
        <v>1</v>
      </c>
      <c r="E7" s="127" t="n">
        <f aca="false">IF(ISBLANK(B7), 0,IF(B7&lt;D7, 0, IF(B7=D7, 80, IF(B7=C7, 100, IF(B7&lt;C7, 80 + (B7-D7)/(C7-D7)*(100-80), 100 + (B7-C7)/(C7-D7)*(100-80))))))</f>
        <v>80</v>
      </c>
      <c r="F7" s="268" t="str">
        <f aca="false">IF(ISBLANK(B7), "isi data dulu",IF(B7 &lt; D7, "Dibawah target", IF(B7 &lt;= C7, "Di dalam target", "Melebihi target")))</f>
        <v>Di dalam target</v>
      </c>
      <c r="G7" s="120"/>
      <c r="H7" s="120" t="s">
        <v>254</v>
      </c>
      <c r="I7" s="120" t="n">
        <v>6</v>
      </c>
      <c r="J7" s="120"/>
      <c r="K7" s="120"/>
      <c r="L7" s="120"/>
      <c r="M7" s="120"/>
    </row>
    <row r="8" customFormat="false" ht="13.8" hidden="false" customHeight="false" outlineLevel="0" collapsed="false">
      <c r="A8" s="269" t="s">
        <v>255</v>
      </c>
      <c r="B8" s="270" t="n">
        <v>1</v>
      </c>
      <c r="C8" s="270" t="n">
        <v>3</v>
      </c>
      <c r="D8" s="270" t="n">
        <v>1</v>
      </c>
      <c r="E8" s="135" t="n">
        <f aca="false">IF(ISBLANK(B8), 0,IF(B8&lt;D8, 0, IF(B8=D8, 80, IF(B8=C8, 100, IF(B8&lt;C8, 80 + (B8-D8)/(C8-D8)*(100-80), 100 + (B8-C8)/(C8-D8)*(100-80))))))</f>
        <v>80</v>
      </c>
      <c r="F8" s="271" t="str">
        <f aca="false">IF(ISBLANK(B8), "isi data dulu",IF(B8 &lt; D8, "Dibawah target", IF(B8 &lt;= C8, "Di dalam target", "Melebihi target")))</f>
        <v>Di dalam target</v>
      </c>
      <c r="G8" s="120"/>
      <c r="H8" s="120" t="s">
        <v>256</v>
      </c>
      <c r="I8" s="120" t="n">
        <v>2</v>
      </c>
      <c r="J8" s="120"/>
      <c r="K8" s="120"/>
      <c r="L8" s="120"/>
      <c r="M8" s="120"/>
    </row>
    <row r="9" customFormat="false" ht="13.8" hidden="false" customHeight="false" outlineLevel="0" collapsed="false">
      <c r="A9" s="266" t="s">
        <v>257</v>
      </c>
      <c r="B9" s="267" t="n">
        <v>1</v>
      </c>
      <c r="C9" s="267" t="n">
        <v>3</v>
      </c>
      <c r="D9" s="267" t="n">
        <v>1</v>
      </c>
      <c r="E9" s="127" t="n">
        <f aca="false">IF(ISBLANK(B9), 0,IF(B9&lt;D9, 0, IF(B9=D9, 80, IF(B9=C9, 100, IF(B9&lt;C9, 80 + (B9-D9)/(C9-D9)*(100-80), 100 + (B9-C9)/(C9-D9)*(100-80))))))</f>
        <v>80</v>
      </c>
      <c r="F9" s="268" t="str">
        <f aca="false">IF(ISBLANK(B9), "isi data dulu",IF(B9 &lt; D9, "Dibawah target", IF(B9 &lt;= C9, "Di dalam target", "Melebihi target")))</f>
        <v>Di dalam target</v>
      </c>
      <c r="G9" s="120"/>
      <c r="H9" s="120" t="s">
        <v>258</v>
      </c>
      <c r="I9" s="120" t="n">
        <v>2</v>
      </c>
      <c r="J9" s="120"/>
      <c r="K9" s="120"/>
      <c r="L9" s="120"/>
      <c r="M9" s="120"/>
    </row>
    <row r="10" customFormat="false" ht="13.8" hidden="false" customHeight="false" outlineLevel="0" collapsed="false">
      <c r="A10" s="269" t="s">
        <v>259</v>
      </c>
      <c r="B10" s="270"/>
      <c r="C10" s="270"/>
      <c r="D10" s="270"/>
      <c r="E10" s="135" t="n">
        <f aca="false">IF(ISBLANK(B10), 0,IF(B10&lt;D10, 0, IF(B10=D10, 80, IF(B10=C10, 100, IF(B10&lt;C10, 80 + (B10-D10)/(C10-D10)*(100-80), 100 + (B10-C10)/(C10-D10)*(100-80))))))</f>
        <v>0</v>
      </c>
      <c r="F10" s="271" t="str">
        <f aca="false">IF(ISBLANK(B10), "isi data dulu",IF(B10 &lt; D10, "Dibawah target", IF(B10 &lt;= C10, "Di dalam target", "Melebihi target")))</f>
        <v>isi data dulu</v>
      </c>
      <c r="G10" s="120"/>
      <c r="H10" s="120" t="s">
        <v>260</v>
      </c>
      <c r="I10" s="120" t="n">
        <v>1</v>
      </c>
      <c r="J10" s="120"/>
      <c r="M10" s="120"/>
    </row>
    <row r="11" customFormat="false" ht="13.8" hidden="false" customHeight="false" outlineLevel="0" collapsed="false">
      <c r="A11" s="272" t="s">
        <v>166</v>
      </c>
      <c r="B11" s="273" t="n">
        <f aca="false">AVERAGE(B7:B10)</f>
        <v>1</v>
      </c>
      <c r="C11" s="273" t="n">
        <f aca="false">AVERAGE(C7:C10)</f>
        <v>3</v>
      </c>
      <c r="D11" s="273" t="n">
        <f aca="false">AVERAGE(D7:D10)</f>
        <v>1</v>
      </c>
      <c r="E11" s="274" t="n">
        <f aca="false">IF(ISBLANK(B11), 0,IF(B11&lt;D11, 0, IF(B11=D11, 80, IF(B11=C11, 100, IF(B11&lt;C11, 80 + (B11-D11)/(C11-D11)*(100-80), 100 + (B11-C11)/(C11-D11)*(100-80))))))</f>
        <v>80</v>
      </c>
      <c r="F11" s="275" t="str">
        <f aca="false">IF(B11 &lt; D11, "Dibawah target", IF(B11 &lt;= C11, "Di dalam target", "Melebihi target"))</f>
        <v>Di dalam target</v>
      </c>
      <c r="G11" s="120"/>
      <c r="H11" s="120"/>
      <c r="I11" s="276" t="n">
        <f aca="false">SUM(I6:I10)</f>
        <v>16</v>
      </c>
      <c r="J11" s="276" t="n">
        <f aca="false">SUM(J6:J10)</f>
        <v>1</v>
      </c>
      <c r="K11" s="120"/>
      <c r="L11" s="120"/>
      <c r="M11" s="120"/>
    </row>
    <row r="12" customFormat="false" ht="13.8" hidden="false" customHeight="false" outlineLevel="0" collapsed="false">
      <c r="A12" s="120"/>
      <c r="B12" s="120"/>
      <c r="C12" s="120"/>
      <c r="D12" s="120"/>
      <c r="E12" s="120"/>
      <c r="F12" s="120"/>
      <c r="G12" s="120"/>
      <c r="H12" s="120"/>
      <c r="I12" s="277" t="n">
        <f aca="false">J11/I11</f>
        <v>0.0625</v>
      </c>
      <c r="J12" s="120"/>
      <c r="K12" s="120"/>
      <c r="L12" s="120"/>
      <c r="M12" s="120"/>
    </row>
    <row r="13" customFormat="false" ht="14.25" hidden="false" customHeight="false" outlineLevel="0" collapsed="false">
      <c r="A13" s="120"/>
      <c r="B13" s="120"/>
      <c r="C13" s="120"/>
      <c r="D13" s="120"/>
      <c r="E13" s="120"/>
      <c r="F13" s="120"/>
      <c r="G13" s="120"/>
      <c r="H13" s="120"/>
      <c r="I13" s="120"/>
      <c r="J13" s="120"/>
      <c r="K13" s="120"/>
      <c r="L13" s="120"/>
      <c r="M13" s="120"/>
    </row>
    <row r="14" customFormat="false" ht="14.25" hidden="false" customHeight="false" outlineLevel="0" collapsed="false">
      <c r="A14" s="120"/>
      <c r="B14" s="120"/>
      <c r="C14" s="120"/>
      <c r="D14" s="120"/>
      <c r="E14" s="120"/>
      <c r="F14" s="120"/>
      <c r="G14" s="120"/>
      <c r="H14" s="120"/>
      <c r="I14" s="120"/>
      <c r="J14" s="120"/>
      <c r="K14" s="120"/>
      <c r="L14" s="120"/>
      <c r="M14" s="120"/>
    </row>
    <row r="15" customFormat="false" ht="14.25" hidden="false" customHeight="false" outlineLevel="0" collapsed="false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</row>
    <row r="16" customFormat="false" ht="14.25" hidden="false" customHeight="false" outlineLevel="0" collapsed="false">
      <c r="A16" s="120"/>
      <c r="B16" s="120"/>
      <c r="C16" s="120"/>
      <c r="D16" s="120"/>
      <c r="E16" s="120"/>
      <c r="F16" s="120"/>
      <c r="G16" s="120"/>
      <c r="H16" s="120"/>
      <c r="I16" s="120"/>
      <c r="J16" s="120"/>
      <c r="K16" s="120"/>
      <c r="L16" s="120"/>
      <c r="M16" s="120"/>
    </row>
    <row r="17" customFormat="false" ht="14.25" hidden="false" customHeight="false" outlineLevel="0" collapsed="false">
      <c r="A17" s="120"/>
      <c r="B17" s="120"/>
      <c r="C17" s="120"/>
      <c r="D17" s="120"/>
      <c r="E17" s="120"/>
      <c r="F17" s="120"/>
      <c r="G17" s="120"/>
      <c r="H17" s="120"/>
      <c r="I17" s="120"/>
      <c r="J17" s="120"/>
      <c r="K17" s="120"/>
      <c r="L17" s="120"/>
      <c r="M17" s="120"/>
    </row>
    <row r="18" customFormat="false" ht="14.25" hidden="false" customHeight="false" outlineLevel="0" collapsed="false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</row>
  </sheetData>
  <dataValidations count="4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F7:F11" type="list">
      <formula1>"Di dalam target,Dibawah target,Melebihi target,isi data dulu"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M26"/>
  <sheetViews>
    <sheetView showFormulas="false" showGridLines="true" showRowColHeaders="true" showZeros="true" rightToLeft="false" tabSelected="true" showOutlineSymbols="true" defaultGridColor="true" view="normal" topLeftCell="A1" colorId="64" zoomScale="98" zoomScaleNormal="98" zoomScalePageLayoutView="100" workbookViewId="0">
      <selection pane="topLeft" activeCell="E27" activeCellId="0" sqref="E27"/>
    </sheetView>
  </sheetViews>
  <sheetFormatPr defaultColWidth="12.5703125" defaultRowHeight="12.75" zeroHeight="false" outlineLevelRow="0" outlineLevelCol="0"/>
  <cols>
    <col collapsed="false" customWidth="true" hidden="false" outlineLevel="0" max="2" min="2" style="0" width="15.57"/>
    <col collapsed="false" customWidth="true" hidden="false" outlineLevel="0" max="3" min="3" style="0" width="19.29"/>
    <col collapsed="false" customWidth="true" hidden="false" outlineLevel="0" max="4" min="4" style="0" width="18.57"/>
    <col collapsed="false" customWidth="true" hidden="false" outlineLevel="0" max="5" min="5" style="0" width="9.57"/>
    <col collapsed="false" customWidth="true" hidden="false" outlineLevel="0" max="6" min="6" style="0" width="20.85"/>
  </cols>
  <sheetData>
    <row r="1" customFormat="false" ht="17.35" hidden="false" customHeight="false" outlineLevel="0" collapsed="false">
      <c r="A1" s="117" t="s">
        <v>147</v>
      </c>
      <c r="B1" s="118" t="s">
        <v>35</v>
      </c>
      <c r="C1" s="158" t="str">
        <f aca="false">KPI!D37</f>
        <v>Rata Rata Jam Learning Karyawan</v>
      </c>
      <c r="D1" s="120"/>
      <c r="E1" s="120"/>
      <c r="F1" s="120"/>
      <c r="G1" s="278" t="s">
        <v>261</v>
      </c>
      <c r="H1" s="120"/>
      <c r="I1" s="120"/>
      <c r="J1" s="120"/>
      <c r="K1" s="120"/>
      <c r="L1" s="120"/>
      <c r="M1" s="120"/>
    </row>
    <row r="2" customFormat="false" ht="13.8" hidden="false" customHeight="false" outlineLevel="0" collapsed="false">
      <c r="A2" s="117" t="s">
        <v>14</v>
      </c>
      <c r="B2" s="9" t="s">
        <v>65</v>
      </c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</row>
    <row r="3" customFormat="false" ht="13.8" hidden="false" customHeight="false" outlineLevel="0" collapsed="false">
      <c r="A3" s="117" t="s">
        <v>19</v>
      </c>
      <c r="B3" s="9" t="s">
        <v>45</v>
      </c>
      <c r="C3" s="120"/>
      <c r="D3" s="120"/>
      <c r="E3" s="120" t="s">
        <v>262</v>
      </c>
      <c r="F3" s="120"/>
      <c r="G3" s="120"/>
      <c r="H3" s="120"/>
      <c r="I3" s="120" t="s">
        <v>263</v>
      </c>
      <c r="J3" s="120"/>
      <c r="K3" s="120"/>
      <c r="L3" s="120"/>
      <c r="M3" s="120"/>
    </row>
    <row r="4" customFormat="false" ht="13.8" hidden="false" customHeight="false" outlineLevel="0" collapsed="false">
      <c r="A4" s="120"/>
      <c r="B4" s="120"/>
      <c r="C4" s="120"/>
      <c r="D4" s="120"/>
      <c r="E4" s="120"/>
      <c r="F4" s="120"/>
      <c r="G4" s="120"/>
      <c r="H4" s="120"/>
      <c r="I4" s="120" t="s">
        <v>264</v>
      </c>
      <c r="J4" s="120"/>
      <c r="K4" s="120"/>
      <c r="L4" s="120"/>
      <c r="M4" s="120"/>
    </row>
    <row r="5" customFormat="false" ht="13.8" hidden="false" customHeight="false" outlineLevel="0" collapsed="false">
      <c r="D5" s="120"/>
      <c r="E5" s="120"/>
      <c r="F5" s="120"/>
      <c r="G5" s="120"/>
      <c r="H5" s="120"/>
      <c r="I5" s="120" t="s">
        <v>265</v>
      </c>
      <c r="J5" s="120"/>
      <c r="K5" s="120"/>
      <c r="L5" s="120"/>
      <c r="M5" s="120"/>
    </row>
    <row r="6" customFormat="false" ht="13.8" hidden="false" customHeight="false" outlineLevel="0" collapsed="false">
      <c r="A6" s="263" t="s">
        <v>14</v>
      </c>
      <c r="B6" s="264" t="s">
        <v>148</v>
      </c>
      <c r="C6" s="264" t="s">
        <v>149</v>
      </c>
      <c r="D6" s="264" t="s">
        <v>29</v>
      </c>
      <c r="E6" s="264" t="s">
        <v>23</v>
      </c>
      <c r="F6" s="265" t="s">
        <v>150</v>
      </c>
      <c r="G6" s="120"/>
      <c r="H6" s="120"/>
      <c r="I6" s="120"/>
      <c r="J6" s="120"/>
      <c r="K6" s="120"/>
      <c r="L6" s="120"/>
      <c r="M6" s="120"/>
    </row>
    <row r="7" customFormat="false" ht="13.8" hidden="false" customHeight="false" outlineLevel="0" collapsed="false">
      <c r="A7" s="266" t="s">
        <v>154</v>
      </c>
      <c r="B7" s="279" t="n">
        <v>4</v>
      </c>
      <c r="C7" s="149" t="n">
        <v>3</v>
      </c>
      <c r="D7" s="149" t="n">
        <v>2</v>
      </c>
      <c r="E7" s="127" t="n">
        <f aca="false">IF(ISBLANK(B7), 0,IF(B7&lt;D7, 0, IF(B7=D7, 80, IF(B7=C7, 100, IF(B7&lt;C7, 80 + (B7-D7)/(C7-D7)*(100-80), 100 + (B7-C7)/(C7-D7)*(100-80))))))</f>
        <v>120</v>
      </c>
      <c r="F7" s="268" t="str">
        <f aca="false">IF(ISBLANK(B7), "isi data dulu",IF(B7 &lt; D7, "Dibawah target", IF(B7 &lt;= C7, "Di dalam target", "Melebihi target")))</f>
        <v>Melebihi target</v>
      </c>
      <c r="G7" s="120"/>
      <c r="H7" s="120" t="s">
        <v>266</v>
      </c>
      <c r="I7" s="120"/>
      <c r="J7" s="120"/>
      <c r="K7" s="120"/>
      <c r="L7" s="120"/>
      <c r="M7" s="120"/>
    </row>
    <row r="8" customFormat="false" ht="13.8" hidden="false" customHeight="false" outlineLevel="0" collapsed="false">
      <c r="A8" s="269" t="s">
        <v>155</v>
      </c>
      <c r="B8" s="280" t="n">
        <v>3</v>
      </c>
      <c r="C8" s="152" t="n">
        <f aca="false">C7</f>
        <v>3</v>
      </c>
      <c r="D8" s="152" t="n">
        <f aca="false">D7</f>
        <v>2</v>
      </c>
      <c r="E8" s="135" t="n">
        <f aca="false">IF(ISBLANK(B8), 0,IF(B8&lt;D8, 0, IF(B8=D8, 80, IF(B8=C8, 100, IF(B8&lt;C8, 80 + (B8-D8)/(C8-D8)*(100-80), 100 + (B8-C8)/(C8-D8)*(100-80))))))</f>
        <v>100</v>
      </c>
      <c r="F8" s="271" t="str">
        <f aca="false">IF(ISBLANK(B8), "isi data dulu",IF(B8 &lt; D8, "Dibawah target", IF(B8 &lt;= C8, "Di dalam target", "Melebihi target")))</f>
        <v>Di dalam target</v>
      </c>
      <c r="G8" s="120"/>
      <c r="H8" s="120" t="s">
        <v>267</v>
      </c>
      <c r="I8" s="120"/>
      <c r="J8" s="120"/>
      <c r="K8" s="120"/>
      <c r="L8" s="120"/>
      <c r="M8" s="120"/>
    </row>
    <row r="9" customFormat="false" ht="13.8" hidden="false" customHeight="false" outlineLevel="0" collapsed="false">
      <c r="A9" s="266" t="s">
        <v>156</v>
      </c>
      <c r="B9" s="279" t="n">
        <v>0</v>
      </c>
      <c r="C9" s="149" t="n">
        <f aca="false">C8</f>
        <v>3</v>
      </c>
      <c r="D9" s="149" t="n">
        <f aca="false">D8</f>
        <v>2</v>
      </c>
      <c r="E9" s="127" t="n">
        <f aca="false">IF(ISBLANK(B9), 0,IF(B9&lt;D9, 0, IF(B9=D9, 80, IF(B9=C9, 100, IF(B9&lt;C9, 80 + (B9-D9)/(C9-D9)*(100-80), 100 + (B9-C9)/(C9-D9)*(100-80))))))</f>
        <v>0</v>
      </c>
      <c r="F9" s="268" t="str">
        <f aca="false">IF(ISBLANK(B9), "isi data dulu",IF(B9 &lt; D9, "Dibawah target", IF(B9 &lt;= C9, "Di dalam target", "Melebihi target")))</f>
        <v>Dibawah target</v>
      </c>
      <c r="G9" s="120"/>
      <c r="H9" s="120"/>
      <c r="I9" s="120"/>
      <c r="J9" s="120"/>
      <c r="K9" s="120"/>
      <c r="L9" s="120"/>
      <c r="M9" s="120"/>
    </row>
    <row r="10" customFormat="false" ht="13.8" hidden="false" customHeight="false" outlineLevel="0" collapsed="false">
      <c r="A10" s="269" t="s">
        <v>157</v>
      </c>
      <c r="B10" s="280" t="n">
        <v>0</v>
      </c>
      <c r="C10" s="152" t="n">
        <v>3</v>
      </c>
      <c r="D10" s="152" t="n">
        <v>2</v>
      </c>
      <c r="E10" s="135" t="n">
        <f aca="false">IF(ISBLANK(B10), 0,IF(B10&lt;D10, 0, IF(B10=D10, 80, IF(B10=C10, 100, IF(B10&lt;C10, 80 + (B10-D10)/(C10-D10)*(100-80), 100 + (B10-C10)/(C10-D10)*(100-80))))))</f>
        <v>0</v>
      </c>
      <c r="F10" s="271" t="str">
        <f aca="false">IF(ISBLANK(B10), "isi data dulu",IF(B10 &lt; D10, "Dibawah target", IF(B10 &lt;= C10, "Di dalam target", "Melebihi target")))</f>
        <v>Dibawah target</v>
      </c>
      <c r="G10" s="120"/>
      <c r="H10" s="120"/>
      <c r="I10" s="120"/>
      <c r="J10" s="120"/>
      <c r="K10" s="120"/>
      <c r="L10" s="120"/>
      <c r="M10" s="120"/>
    </row>
    <row r="11" customFormat="false" ht="13.8" hidden="false" customHeight="false" outlineLevel="0" collapsed="false">
      <c r="A11" s="266" t="s">
        <v>158</v>
      </c>
      <c r="B11" s="279" t="n">
        <v>0.47</v>
      </c>
      <c r="C11" s="149" t="n">
        <v>3</v>
      </c>
      <c r="D11" s="149" t="n">
        <v>2</v>
      </c>
      <c r="E11" s="127" t="n">
        <f aca="false">IF(ISBLANK(B11), 0,IF(B11&lt;D11, 0, IF(B11=D11, 80, IF(B11=C11, 100, IF(B11&lt;C11, 80 + (B11-D11)/(C11-D11)*(100-80), 100 + (B11-C11)/(C11-D11)*(100-80))))))</f>
        <v>0</v>
      </c>
      <c r="F11" s="268" t="str">
        <f aca="false">IF(ISBLANK(B11), "isi data dulu",IF(B11 &lt; D11, "Dibawah target", IF(B11 &lt;= C11, "Di dalam target", "Melebihi target")))</f>
        <v>Dibawah target</v>
      </c>
      <c r="G11" s="120"/>
      <c r="H11" s="120" t="s">
        <v>268</v>
      </c>
      <c r="I11" s="120"/>
      <c r="J11" s="120"/>
      <c r="K11" s="120"/>
      <c r="L11" s="120"/>
      <c r="M11" s="120"/>
    </row>
    <row r="12" customFormat="false" ht="13.8" hidden="false" customHeight="false" outlineLevel="0" collapsed="false">
      <c r="A12" s="269" t="s">
        <v>159</v>
      </c>
      <c r="B12" s="280" t="n">
        <v>2.5</v>
      </c>
      <c r="C12" s="152" t="n">
        <v>3</v>
      </c>
      <c r="D12" s="152" t="n">
        <v>2</v>
      </c>
      <c r="E12" s="135" t="n">
        <f aca="false">IF(ISBLANK(B12), 0,IF(B12&lt;D12, 0, IF(B12=D12, 80, IF(B12=C12, 100, IF(B12&lt;C12, 80 + (B12-D12)/(C12-D12)*(100-80), 100 + (B12-C12)/(C12-D12)*(100-80))))))</f>
        <v>90</v>
      </c>
      <c r="F12" s="271" t="str">
        <f aca="false">IF(ISBLANK(B12), "isi data dulu",IF(B12 &lt; D12, "Dibawah target", IF(B12 &lt;= C12, "Di dalam target", "Melebihi target")))</f>
        <v>Di dalam target</v>
      </c>
      <c r="G12" s="120"/>
      <c r="H12" s="120"/>
      <c r="I12" s="120"/>
      <c r="J12" s="120"/>
      <c r="K12" s="120"/>
      <c r="L12" s="120"/>
      <c r="M12" s="120"/>
    </row>
    <row r="13" customFormat="false" ht="13.8" hidden="false" customHeight="false" outlineLevel="0" collapsed="false">
      <c r="A13" s="266" t="s">
        <v>160</v>
      </c>
      <c r="B13" s="281" t="n">
        <v>2.7</v>
      </c>
      <c r="C13" s="282" t="n">
        <v>3</v>
      </c>
      <c r="D13" s="282" t="n">
        <v>2</v>
      </c>
      <c r="E13" s="127" t="n">
        <f aca="false">IF(ISBLANK(B13), 0,IF(B13&lt;D13, 0, IF(B13=D13, 80, IF(B13=C13, 100, IF(B13&lt;C13, 80 + (B13-D13)/(C13-D13)*(100-80), 100 + (B13-C13)/(C13-D13)*(100-80))))))</f>
        <v>94</v>
      </c>
      <c r="F13" s="268" t="str">
        <f aca="false">IF(ISBLANK(B13), "isi data dulu",IF(B13 &lt; D13, "Dibawah target", IF(B13 &lt;= C13, "Di dalam target", "Melebihi target")))</f>
        <v>Di dalam target</v>
      </c>
      <c r="G13" s="120"/>
      <c r="H13" s="120"/>
      <c r="I13" s="120"/>
      <c r="J13" s="120"/>
      <c r="K13" s="120"/>
      <c r="L13" s="120"/>
      <c r="M13" s="120"/>
    </row>
    <row r="14" customFormat="false" ht="13.8" hidden="false" customHeight="false" outlineLevel="0" collapsed="false">
      <c r="A14" s="269" t="s">
        <v>161</v>
      </c>
      <c r="B14" s="280" t="n">
        <v>2.8</v>
      </c>
      <c r="C14" s="152" t="n">
        <v>3</v>
      </c>
      <c r="D14" s="152" t="n">
        <v>2</v>
      </c>
      <c r="E14" s="135" t="n">
        <f aca="false">IF(ISBLANK(B14), 0,IF(B14&lt;D14, 0, IF(B14=D14, 80, IF(B14=C14, 100, IF(B14&lt;C14, 80 + (B14-D14)/(C14-D14)*(100-80), 100 + (B14-C14)/(C14-D14)*(100-80))))))</f>
        <v>96</v>
      </c>
      <c r="F14" s="271" t="str">
        <f aca="false">IF(ISBLANK(B14), "isi data dulu",IF(B14 &lt; D14, "Dibawah target", IF(B14 &lt;= C14, "Di dalam target", "Melebihi target")))</f>
        <v>Di dalam target</v>
      </c>
      <c r="G14" s="120"/>
      <c r="H14" s="120"/>
      <c r="I14" s="120"/>
      <c r="J14" s="120"/>
      <c r="K14" s="120"/>
      <c r="L14" s="120"/>
      <c r="M14" s="120"/>
    </row>
    <row r="15" customFormat="false" ht="13.8" hidden="false" customHeight="false" outlineLevel="0" collapsed="false">
      <c r="A15" s="266" t="s">
        <v>162</v>
      </c>
      <c r="B15" s="279" t="n">
        <v>4.66</v>
      </c>
      <c r="C15" s="149" t="n">
        <v>3</v>
      </c>
      <c r="D15" s="149" t="n">
        <v>2</v>
      </c>
      <c r="E15" s="135" t="n">
        <f aca="false">IF(ISBLANK(B15), 0,IF(B15&lt;D15, 0, IF(B15=D15, 80, IF(B15=C15, 100, IF(B15&lt;C15, 80 + (B15-D15)/(C15-D15)*(100-80), 100 + (B15-C15)/(C15-D15)*(100-80))))))</f>
        <v>133.2</v>
      </c>
      <c r="F15" s="268" t="str">
        <f aca="false">IF(ISBLANK(B15), "isi data dulu",IF(B15 &lt; D15, "Dibawah target", IF(B15 &lt;= C15, "Di dalam target", "Melebihi target")))</f>
        <v>Melebihi target</v>
      </c>
      <c r="G15" s="120"/>
      <c r="H15" s="120"/>
      <c r="I15" s="120"/>
      <c r="J15" s="120"/>
      <c r="K15" s="120"/>
      <c r="L15" s="120"/>
      <c r="M15" s="120"/>
    </row>
    <row r="16" customFormat="false" ht="13.8" hidden="false" customHeight="false" outlineLevel="0" collapsed="false">
      <c r="A16" s="269" t="s">
        <v>163</v>
      </c>
      <c r="B16" s="280"/>
      <c r="C16" s="152"/>
      <c r="D16" s="152"/>
      <c r="E16" s="135"/>
      <c r="F16" s="271" t="str">
        <f aca="false">IF(ISBLANK(B16), "isi data dulu",IF(B16 &lt; D16, "Dibawah target", IF(B16 &lt;= C16, "Di dalam target", "Melebihi target")))</f>
        <v>isi data dulu</v>
      </c>
      <c r="G16" s="120"/>
      <c r="H16" s="120"/>
      <c r="I16" s="120"/>
      <c r="J16" s="120"/>
      <c r="K16" s="120"/>
      <c r="L16" s="120"/>
      <c r="M16" s="120"/>
    </row>
    <row r="17" customFormat="false" ht="13.8" hidden="false" customHeight="false" outlineLevel="0" collapsed="false">
      <c r="A17" s="266" t="s">
        <v>164</v>
      </c>
      <c r="B17" s="279"/>
      <c r="C17" s="149"/>
      <c r="D17" s="149"/>
      <c r="E17" s="127"/>
      <c r="F17" s="268" t="str">
        <f aca="false">IF(ISBLANK(B17), "isi data dulu",IF(B17 &lt; D17, "Dibawah target", IF(B17 &lt;= C17, "Di dalam target", "Melebihi target")))</f>
        <v>isi data dulu</v>
      </c>
      <c r="G17" s="120"/>
      <c r="H17" s="120"/>
      <c r="I17" s="120"/>
      <c r="J17" s="120"/>
      <c r="K17" s="120"/>
      <c r="L17" s="120"/>
      <c r="M17" s="120"/>
    </row>
    <row r="18" customFormat="false" ht="13.8" hidden="false" customHeight="false" outlineLevel="0" collapsed="false">
      <c r="A18" s="269" t="s">
        <v>165</v>
      </c>
      <c r="B18" s="280"/>
      <c r="C18" s="152"/>
      <c r="D18" s="152"/>
      <c r="E18" s="135"/>
      <c r="F18" s="271" t="str">
        <f aca="false">IF(ISBLANK(B18), "isi data dulu",IF(B18 &lt; D18, "Dibawah target", IF(B18 &lt;= C18, "Di dalam target", "Melebihi target")))</f>
        <v>isi data dulu</v>
      </c>
      <c r="G18" s="120"/>
      <c r="H18" s="120"/>
      <c r="I18" s="120"/>
      <c r="J18" s="120"/>
      <c r="K18" s="120"/>
      <c r="L18" s="120"/>
      <c r="M18" s="120"/>
    </row>
    <row r="19" customFormat="false" ht="13.8" hidden="false" customHeight="false" outlineLevel="0" collapsed="false">
      <c r="A19" s="272" t="s">
        <v>166</v>
      </c>
      <c r="B19" s="283" t="n">
        <f aca="false">AVERAGE(B7:B18)</f>
        <v>2.23666666666667</v>
      </c>
      <c r="C19" s="283" t="n">
        <f aca="false">AVERAGE(C7:C18)</f>
        <v>3</v>
      </c>
      <c r="D19" s="283" t="n">
        <f aca="false">AVERAGE(D7:D18)</f>
        <v>2</v>
      </c>
      <c r="E19" s="284" t="n">
        <f aca="false">AVERAGE(E7:E18)</f>
        <v>70.3555555555556</v>
      </c>
      <c r="F19" s="275" t="str">
        <f aca="false">IF(B19 &lt; D19, "Dibawah target", IF(B19 &lt;= C19, "Di dalam target", "Melebihi target"))</f>
        <v>Di dalam target</v>
      </c>
      <c r="G19" s="120"/>
      <c r="H19" s="120"/>
      <c r="I19" s="120"/>
      <c r="J19" s="120"/>
      <c r="K19" s="120"/>
      <c r="L19" s="120"/>
      <c r="M19" s="120"/>
    </row>
    <row r="20" customFormat="false" ht="14.25" hidden="false" customHeight="false" outlineLevel="0" collapsed="false">
      <c r="A20" s="120"/>
      <c r="B20" s="120"/>
      <c r="C20" s="120"/>
      <c r="D20" s="120"/>
      <c r="E20" s="120"/>
      <c r="F20" s="120"/>
      <c r="G20" s="120"/>
      <c r="H20" s="120"/>
      <c r="I20" s="120"/>
      <c r="J20" s="120"/>
      <c r="K20" s="120"/>
      <c r="L20" s="120"/>
      <c r="M20" s="120"/>
    </row>
    <row r="21" customFormat="false" ht="14.25" hidden="false" customHeight="false" outlineLevel="0" collapsed="false">
      <c r="A21" s="120"/>
      <c r="B21" s="120"/>
      <c r="C21" s="120"/>
      <c r="D21" s="120"/>
      <c r="E21" s="120"/>
      <c r="F21" s="120"/>
      <c r="G21" s="120"/>
      <c r="H21" s="120"/>
      <c r="I21" s="120"/>
      <c r="J21" s="120"/>
      <c r="K21" s="120"/>
      <c r="L21" s="120"/>
      <c r="M21" s="120"/>
    </row>
    <row r="22" customFormat="false" ht="14.25" hidden="false" customHeight="false" outlineLevel="0" collapsed="false">
      <c r="A22" s="120"/>
      <c r="B22" s="120"/>
      <c r="C22" s="120"/>
      <c r="D22" s="120"/>
      <c r="E22" s="120"/>
      <c r="F22" s="120"/>
      <c r="G22" s="120"/>
      <c r="H22" s="120"/>
      <c r="I22" s="120"/>
      <c r="J22" s="120"/>
      <c r="K22" s="120"/>
      <c r="L22" s="120"/>
      <c r="M22" s="120"/>
    </row>
    <row r="23" customFormat="false" ht="14.25" hidden="false" customHeight="false" outlineLevel="0" collapsed="false">
      <c r="A23" s="120"/>
      <c r="B23" s="120"/>
      <c r="C23" s="120"/>
      <c r="D23" s="120"/>
      <c r="E23" s="120"/>
      <c r="F23" s="120"/>
      <c r="G23" s="120"/>
      <c r="H23" s="120"/>
      <c r="I23" s="120"/>
      <c r="J23" s="120"/>
      <c r="K23" s="120"/>
      <c r="L23" s="120"/>
      <c r="M23" s="120"/>
    </row>
    <row r="24" customFormat="false" ht="14.25" hidden="false" customHeight="false" outlineLevel="0" collapsed="false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</row>
    <row r="25" customFormat="false" ht="14.25" hidden="false" customHeight="false" outlineLevel="0" collapsed="false">
      <c r="A25" s="120"/>
      <c r="B25" s="120"/>
      <c r="C25" s="120"/>
      <c r="D25" s="120"/>
      <c r="E25" s="120"/>
      <c r="F25" s="120"/>
      <c r="G25" s="120"/>
      <c r="H25" s="120"/>
      <c r="I25" s="120"/>
      <c r="J25" s="120"/>
      <c r="K25" s="120"/>
      <c r="L25" s="120"/>
      <c r="M25" s="120"/>
    </row>
    <row r="26" customFormat="false" ht="14.25" hidden="false" customHeight="false" outlineLevel="0" collapsed="false">
      <c r="A26" s="120"/>
      <c r="B26" s="120"/>
      <c r="C26" s="120"/>
      <c r="D26" s="120"/>
      <c r="E26" s="120"/>
      <c r="F26" s="120"/>
      <c r="G26" s="120"/>
      <c r="H26" s="120"/>
      <c r="I26" s="120"/>
      <c r="J26" s="120"/>
      <c r="K26" s="120"/>
      <c r="L26" s="120"/>
      <c r="M26" s="120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D19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F7:F19" type="list">
      <formula1>"Di dalam target,Dibawah target,Melebihi target,isi data dulu"</formula1>
      <formula2>0</formula2>
    </dataValidation>
  </dataValidations>
  <hyperlinks>
    <hyperlink ref="G1" r:id="rId1" display="https://nc.mapan.co.id/apps/forms/embed/ciisKNRjmxoPyJyQxiBTDBdo"/>
  </hyperlink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54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2025-09-15T06:21:40Z</dcterms:created>
  <dc:creator>Martha MPM. Aplonia Murniati</dc:creator>
  <dc:description/>
  <dc:language>en-US</dc:language>
  <cp:lastModifiedBy/>
  <dcterms:modified xsi:type="dcterms:W3CDTF">2025-11-25T18:42:18Z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