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5.xml.rels" ContentType="application/vnd.openxmlformats-package.relationships+xml"/>
  <Override PartName="/xl/worksheets/_rels/sheet11.xml.rels" ContentType="application/vnd.openxmlformats-package.relationships+xml"/>
  <Override PartName="/xl/worksheets/_rels/sheet15.xml.rels" ContentType="application/vnd.openxmlformats-package.relationships+xml"/>
  <Override PartName="/xl/worksheets/_rels/sheet9.xml.rels" ContentType="application/vnd.openxmlformats-package.relationships+xml"/>
  <Override PartName="/xl/worksheets/_rels/sheet1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10.xml.rels" ContentType="application/vnd.openxmlformats-package.relationships+xml"/>
  <Override PartName="/xl/worksheets/_rels/sheet12.xml.rels" ContentType="application/vnd.openxmlformats-package.relationships+xml"/>
  <Override PartName="/xl/worksheets/_rels/sheet6.xml.rels" ContentType="application/vnd.openxmlformats-package.relationships+xml"/>
  <Override PartName="/xl/worksheets/_rels/sheet7.xml.rels" ContentType="application/vnd.openxmlformats-package.relationships+xml"/>
  <Override PartName="/xl/worksheets/_rels/sheet13.xml.rels" ContentType="application/vnd.openxmlformats-package.relationships+xml"/>
  <Override PartName="/xl/worksheets/_rels/sheet8.xml.rels" ContentType="application/vnd.openxmlformats-package.relationships+xml"/>
  <Override PartName="/xl/worksheets/_rels/sheet14.xml.rels" ContentType="application/vnd.openxmlformats-package.relationships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15.xml" ContentType="application/vnd.openxmlformats-officedocument.spreadsheetml.worksheet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7.xml" ContentType="application/vnd.openxmlformats-officedocument.spreadsheetml.worksheet+xml"/>
  <Override PartName="/xl/worksheets/sheet13.xml" ContentType="application/vnd.openxmlformats-officedocument.spreadsheetml.worksheet+xml"/>
  <Override PartName="/xl/worksheets/sheet8.xml" ContentType="application/vnd.openxmlformats-officedocument.spreadsheetml.worksheet+xml"/>
  <Override PartName="/xl/worksheets/sheet14.xml" ContentType="application/vnd.openxmlformats-officedocument.spreadsheetml.worksheet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drawings/vmlDrawing2.vml" ContentType="application/vnd.openxmlformats-officedocument.vmlDrawing"/>
  <Override PartName="/xl/drawings/vmlDrawing3.vml" ContentType="application/vnd.openxmlformats-officedocument.vmlDrawing"/>
  <Override PartName="/xl/comments13.xml" ContentType="application/vnd.openxmlformats-officedocument.spreadsheetml.comments+xml"/>
  <Override PartName="/xl/tables/table6.xml" ContentType="application/vnd.openxmlformats-officedocument.spreadsheetml.table+xml"/>
  <Override PartName="/xl/tables/table13.xml" ContentType="application/vnd.openxmlformats-officedocument.spreadsheetml.table+xml"/>
  <Override PartName="/xl/tables/table11.xml" ContentType="application/vnd.openxmlformats-officedocument.spreadsheetml.table+xml"/>
  <Override PartName="/xl/tables/table4.xml" ContentType="application/vnd.openxmlformats-officedocument.spreadsheetml.table+xml"/>
  <Override PartName="/xl/tables/table3.xml" ContentType="application/vnd.openxmlformats-officedocument.spreadsheetml.table+xml"/>
  <Override PartName="/xl/tables/table10.xml" ContentType="application/vnd.openxmlformats-officedocument.spreadsheetml.table+xml"/>
  <Override PartName="/xl/tables/table9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2.xml" ContentType="application/vnd.openxmlformats-officedocument.spreadsheetml.table+xml"/>
  <Override PartName="/xl/tables/table5.xml" ContentType="application/vnd.openxmlformats-officedocument.spreadsheetml.table+xml"/>
  <Override PartName="/xl/tables/table2.xml" ContentType="application/vnd.openxmlformats-officedocument.spreadsheetml.table+xml"/>
  <Override PartName="/xl/tables/table1.xml" ContentType="application/vnd.openxmlformats-officedocument.spreadsheetml.table+xml"/>
  <Override PartName="/xl/comments12.xml" ContentType="application/vnd.openxmlformats-officedocument.spreadsheetml.comment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KPI" sheetId="1" state="visible" r:id="rId3"/>
    <sheet name="Achievement" sheetId="2" state="visible" r:id="rId4"/>
    <sheet name="F2a" sheetId="3" state="visible" r:id="rId5"/>
    <sheet name="F2b" sheetId="4" state="visible" r:id="rId6"/>
    <sheet name="C2a" sheetId="5" state="visible" r:id="rId7"/>
    <sheet name="B1a" sheetId="6" state="visible" r:id="rId8"/>
    <sheet name="B1b" sheetId="7" state="visible" r:id="rId9"/>
    <sheet name="B1c" sheetId="8" state="visible" r:id="rId10"/>
    <sheet name="B1d" sheetId="9" state="visible" r:id="rId11"/>
    <sheet name="B1e" sheetId="10" state="visible" r:id="rId12"/>
    <sheet name="B1f" sheetId="11" state="visible" r:id="rId13"/>
    <sheet name="B2a" sheetId="12" state="visible" r:id="rId14"/>
    <sheet name="L1a" sheetId="13" state="visible" r:id="rId15"/>
    <sheet name="L1b" sheetId="14" state="visible" r:id="rId16"/>
    <sheet name="L2a" sheetId="15" state="visible" r:id="rId1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K12" authorId="0">
      <text>
        <r>
          <rPr>
            <sz val="10"/>
            <rFont val="Arial"/>
            <family val="2"/>
          </rPr>
          <t xml:space="preserve">256 M
</t>
        </r>
      </text>
    </comment>
  </commentList>
</comments>
</file>

<file path=xl/comments12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6" authorId="0">
      <text>
        <r>
          <rPr>
            <sz val="10"/>
            <rFont val="Arial"/>
            <family val="2"/>
          </rPr>
          <t xml:space="preserve">target yang disesuaikan otomatis bila target (100%) terpenuhi maupun tidak terpenuhi.
</t>
        </r>
      </text>
    </comment>
  </commentList>
</comments>
</file>

<file path=xl/comments13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6" authorId="0">
      <text>
        <r>
          <rPr>
            <sz val="10"/>
            <rFont val="Arial"/>
            <family val="2"/>
          </rPr>
          <t xml:space="preserve">target yang disesuaikan otomatis bila target (100%) terpenuhi maupun tidak terpenuhi.
</t>
        </r>
      </text>
    </comment>
  </commentList>
</comments>
</file>

<file path=xl/sharedStrings.xml><?xml version="1.0" encoding="utf-8"?>
<sst xmlns="http://schemas.openxmlformats.org/spreadsheetml/2006/main" count="505" uniqueCount="177">
  <si>
    <t xml:space="preserve">KEY PERFORMANCE INDICATOR</t>
  </si>
  <si>
    <t xml:space="preserve">Jabatan : Information Technology Manager</t>
  </si>
  <si>
    <t xml:space="preserve">Tanggal</t>
  </si>
  <si>
    <t xml:space="preserve">Departemen/Jabatan</t>
  </si>
  <si>
    <t xml:space="preserve">Information Technology</t>
  </si>
  <si>
    <t xml:space="preserve">Nama/Jabatan</t>
  </si>
  <si>
    <t xml:space="preserve">Suherdy Yacob</t>
  </si>
  <si>
    <t xml:space="preserve">Nama Atasan/Jabatan</t>
  </si>
  <si>
    <t xml:space="preserve">Jang Bambang / IT Director</t>
  </si>
  <si>
    <t xml:space="preserve">Tanggal Bergabung</t>
  </si>
  <si>
    <t xml:space="preserve">Periode Kinerja</t>
  </si>
  <si>
    <t xml:space="preserve">NO</t>
  </si>
  <si>
    <t xml:space="preserve">Perspektif &amp; Sasaran Strategis KPI</t>
  </si>
  <si>
    <t xml:space="preserve">Formula</t>
  </si>
  <si>
    <t xml:space="preserve">Periode</t>
  </si>
  <si>
    <t xml:space="preserve">Verifikasi</t>
  </si>
  <si>
    <t xml:space="preserve">Sumber Data</t>
  </si>
  <si>
    <t xml:space="preserve">Realisasi Tahun</t>
  </si>
  <si>
    <t xml:space="preserve">Target 2025</t>
  </si>
  <si>
    <t xml:space="preserve">Polarisasi</t>
  </si>
  <si>
    <t xml:space="preserve">UoM</t>
  </si>
  <si>
    <t xml:space="preserve">Realisasi
 (YTD)</t>
  </si>
  <si>
    <t xml:space="preserve">Target (YTD)</t>
  </si>
  <si>
    <t xml:space="preserve">Skor</t>
  </si>
  <si>
    <t xml:space="preserve">Bobot</t>
  </si>
  <si>
    <t xml:space="preserve">Total 
(Skor * Bobot)</t>
  </si>
  <si>
    <t xml:space="preserve">#, %, IDR</t>
  </si>
  <si>
    <t xml:space="preserve">Sumber KPI</t>
  </si>
  <si>
    <t xml:space="preserve">Target 100%</t>
  </si>
  <si>
    <t xml:space="preserve">Treshold Min</t>
  </si>
  <si>
    <t xml:space="preserve">(%)</t>
  </si>
  <si>
    <t xml:space="preserve">FINANCIAL PERSPECTIVE</t>
  </si>
  <si>
    <t xml:space="preserve">F1</t>
  </si>
  <si>
    <t xml:space="preserve">Meningkatkan Valuasi Bisnis</t>
  </si>
  <si>
    <t xml:space="preserve">F1a</t>
  </si>
  <si>
    <t xml:space="preserve">#</t>
  </si>
  <si>
    <t xml:space="preserve">VAM</t>
  </si>
  <si>
    <t xml:space="preserve">Quarter (3bln)</t>
  </si>
  <si>
    <t xml:space="preserve">Maksimal</t>
  </si>
  <si>
    <t xml:space="preserve">F2</t>
  </si>
  <si>
    <t xml:space="preserve">Cost Control</t>
  </si>
  <si>
    <t xml:space="preserve">F2a</t>
  </si>
  <si>
    <t xml:space="preserve">Realisasi Kasbon</t>
  </si>
  <si>
    <t xml:space="preserve">HAM</t>
  </si>
  <si>
    <t xml:space="preserve">Bulanan</t>
  </si>
  <si>
    <t xml:space="preserve">Data dari FA</t>
  </si>
  <si>
    <t xml:space="preserve">Minimal</t>
  </si>
  <si>
    <t xml:space="preserve">hari keterlambatan</t>
  </si>
  <si>
    <t xml:space="preserve">F2b</t>
  </si>
  <si>
    <t xml:space="preserve">%</t>
  </si>
  <si>
    <t xml:space="preserve">Asset yang tidak sesuai</t>
  </si>
  <si>
    <t xml:space="preserve">Semester</t>
  </si>
  <si>
    <t xml:space="preserve">Data dari Stock Opname</t>
  </si>
  <si>
    <t xml:space="preserve">ketidak sesuaian asset</t>
  </si>
  <si>
    <t xml:space="preserve">CUSTOMER PERSPECTIVE</t>
  </si>
  <si>
    <t xml:space="preserve">C1</t>
  </si>
  <si>
    <t xml:space="preserve">Menciptakan Satisfied Customer Experience</t>
  </si>
  <si>
    <t xml:space="preserve">C1a</t>
  </si>
  <si>
    <t xml:space="preserve">Job Desc</t>
  </si>
  <si>
    <t xml:space="preserve">C1b</t>
  </si>
  <si>
    <t xml:space="preserve">C2</t>
  </si>
  <si>
    <t xml:space="preserve">Mengembangkan Kerjasama Bisnis</t>
  </si>
  <si>
    <t xml:space="preserve">C2a</t>
  </si>
  <si>
    <t xml:space="preserve">Macro </t>
  </si>
  <si>
    <t xml:space="preserve">Tahunan</t>
  </si>
  <si>
    <t xml:space="preserve">Jumlah Project</t>
  </si>
  <si>
    <t xml:space="preserve">INTERNAL BUSINESS PROCESS PERSPECTIVE</t>
  </si>
  <si>
    <t xml:space="preserve">B1</t>
  </si>
  <si>
    <t xml:space="preserve">Meningkatkan kualitas</t>
  </si>
  <si>
    <t xml:space="preserve">B1a</t>
  </si>
  <si>
    <t xml:space="preserve">Insiden Keamanan Data</t>
  </si>
  <si>
    <t xml:space="preserve">Rekap Insiden IT</t>
  </si>
  <si>
    <t xml:space="preserve">Insiden</t>
  </si>
  <si>
    <t xml:space="preserve">B1b</t>
  </si>
  <si>
    <t xml:space="preserve">Kecelakaan Kerja</t>
  </si>
  <si>
    <t xml:space="preserve">Data dari HSE</t>
  </si>
  <si>
    <t xml:space="preserve">B1c</t>
  </si>
  <si>
    <t xml:space="preserve">Rata-rata waktu penyelesaian Tiket IT</t>
  </si>
  <si>
    <t xml:space="preserve">Rekap Corrective Maintenance</t>
  </si>
  <si>
    <t xml:space="preserve">Jam</t>
  </si>
  <si>
    <t xml:space="preserve">B1d</t>
  </si>
  <si>
    <t xml:space="preserve">Kasus Downtime Server</t>
  </si>
  <si>
    <t xml:space="preserve">Data Insiden</t>
  </si>
  <si>
    <t xml:space="preserve">Temuan Audit Internal</t>
  </si>
  <si>
    <t xml:space="preserve">Jumlah Temuan Audit Internal Kritis </t>
  </si>
  <si>
    <t xml:space="preserve">Data Temuan</t>
  </si>
  <si>
    <t xml:space="preserve">Temuan Audit Mutu &amp; Compliance</t>
  </si>
  <si>
    <t xml:space="preserve">Jumlah Temuan Audit Mutu &amp; Compliance</t>
  </si>
  <si>
    <t xml:space="preserve">Temuan</t>
  </si>
  <si>
    <t xml:space="preserve">B1e</t>
  </si>
  <si>
    <t xml:space="preserve">Temuan Audit Eksternal</t>
  </si>
  <si>
    <t xml:space="preserve">Jumlah Temuan Audit Eksternal</t>
  </si>
  <si>
    <t xml:space="preserve">Project/ Event</t>
  </si>
  <si>
    <t xml:space="preserve">Data Temuan Mayor</t>
  </si>
  <si>
    <t xml:space="preserve">B2</t>
  </si>
  <si>
    <t xml:space="preserve">Inovasi</t>
  </si>
  <si>
    <t xml:space="preserve">B2a</t>
  </si>
  <si>
    <t xml:space="preserve">Inovasi Terimplementasi</t>
  </si>
  <si>
    <t xml:space="preserve">Module berjalan</t>
  </si>
  <si>
    <t xml:space="preserve">B3</t>
  </si>
  <si>
    <t xml:space="preserve">System Development</t>
  </si>
  <si>
    <t xml:space="preserve">B3a</t>
  </si>
  <si>
    <t xml:space="preserve">LEARNING &amp; GROWTH PERSPECTIVE</t>
  </si>
  <si>
    <t xml:space="preserve">L1</t>
  </si>
  <si>
    <t xml:space="preserve">Talent Management</t>
  </si>
  <si>
    <t xml:space="preserve">L1a</t>
  </si>
  <si>
    <t xml:space="preserve">Talent Readiness</t>
  </si>
  <si>
    <t xml:space="preserve">Jumlah talent ready</t>
  </si>
  <si>
    <t xml:space="preserve">L1b</t>
  </si>
  <si>
    <t xml:space="preserve">Karyawan resign dalam 3-6 bulan sejak OJT</t>
  </si>
  <si>
    <t xml:space="preserve">Data dari HR</t>
  </si>
  <si>
    <t xml:space="preserve">Jumlah % resign</t>
  </si>
  <si>
    <t xml:space="preserve">L2</t>
  </si>
  <si>
    <t xml:space="preserve">People Development</t>
  </si>
  <si>
    <t xml:space="preserve">L2a</t>
  </si>
  <si>
    <t xml:space="preserve">Rata-rata jam learning karyawan</t>
  </si>
  <si>
    <t xml:space="preserve">Data peserta training</t>
  </si>
  <si>
    <t xml:space="preserve">Total %</t>
  </si>
  <si>
    <t xml:space="preserve">Saya telah mengerti dan berkomitmen selama setahun untuk mencapai tujuan kinerja di atas.</t>
  </si>
  <si>
    <t xml:space="preserve">Tanda tangan &amp; Nama</t>
  </si>
  <si>
    <t xml:space="preserve">Diketahui,</t>
  </si>
  <si>
    <t xml:space="preserve">Disetujui,</t>
  </si>
  <si>
    <t xml:space="preserve">[nama pemegang jabatan]</t>
  </si>
  <si>
    <t xml:space="preserve">MR. Y</t>
  </si>
  <si>
    <t xml:space="preserve">Jabatan: Information Technology Manager</t>
  </si>
  <si>
    <t xml:space="preserve">Jabatan: Direktur</t>
  </si>
  <si>
    <t xml:space="preserve">Jabatan: General Manager</t>
  </si>
  <si>
    <t xml:space="preserve">Kode BSC</t>
  </si>
  <si>
    <t xml:space="preserve">Indikator</t>
  </si>
  <si>
    <t xml:space="preserve">Achieve/Not Achieve</t>
  </si>
  <si>
    <t xml:space="preserve">Keterangan</t>
  </si>
  <si>
    <t xml:space="preserve">Not Achieve</t>
  </si>
  <si>
    <t xml:space="preserve">Aset  yg tidak sesuai</t>
  </si>
  <si>
    <t xml:space="preserve">Belum diisi/Belum ada data</t>
  </si>
  <si>
    <t xml:space="preserve">Achieve</t>
  </si>
  <si>
    <t xml:space="preserve">Rata-rata Penyelesaian Tiket</t>
  </si>
  <si>
    <t xml:space="preserve">Kasus downtime server</t>
  </si>
  <si>
    <t xml:space="preserve">B1f</t>
  </si>
  <si>
    <t xml:space="preserve">Temuan Audit Internal Kritis</t>
  </si>
  <si>
    <t xml:space="preserve">Jam Learning</t>
  </si>
  <si>
    <t xml:space="preserve">Nama KPI</t>
  </si>
  <si>
    <t xml:space="preserve">Realisasi</t>
  </si>
  <si>
    <t xml:space="preserve">Target (100%)</t>
  </si>
  <si>
    <t xml:space="preserve">Status</t>
  </si>
  <si>
    <t xml:space="preserve">Januari</t>
  </si>
  <si>
    <t xml:space="preserve">Februari</t>
  </si>
  <si>
    <t xml:space="preserve">Maret</t>
  </si>
  <si>
    <t xml:space="preserve">April</t>
  </si>
  <si>
    <t xml:space="preserve">Mei</t>
  </si>
  <si>
    <t xml:space="preserve">Juni</t>
  </si>
  <si>
    <t xml:space="preserve">Juli</t>
  </si>
  <si>
    <t xml:space="preserve">Agustus</t>
  </si>
  <si>
    <t xml:space="preserve">September</t>
  </si>
  <si>
    <t xml:space="preserve">Oktober</t>
  </si>
  <si>
    <t xml:space="preserve">November</t>
  </si>
  <si>
    <t xml:space="preserve">Desember</t>
  </si>
  <si>
    <t xml:space="preserve">Total</t>
  </si>
  <si>
    <t xml:space="preserve">Semester 1</t>
  </si>
  <si>
    <t xml:space="preserve">Semester 2</t>
  </si>
  <si>
    <t xml:space="preserve">Macro IT</t>
  </si>
  <si>
    <t xml:space="preserve">Yo: ini masuk ke Open Project aja atau dihitung nilai rupiah projectnya</t>
  </si>
  <si>
    <t xml:space="preserve">outlet Imam Bonjol share data memakai gdrive</t>
  </si>
  <si>
    <t xml:space="preserve">akan dilakukan pemindahan server Caddy agar tidak gabung dengan NC</t>
  </si>
  <si>
    <t xml:space="preserve">Temuan audit internal kritis</t>
  </si>
  <si>
    <t xml:space="preserve">Kuarter 1</t>
  </si>
  <si>
    <t xml:space="preserve">Kuarter 2</t>
  </si>
  <si>
    <t xml:space="preserve">Kuarter 3</t>
  </si>
  <si>
    <t xml:space="preserve">Kuarter 4</t>
  </si>
  <si>
    <t xml:space="preserve">Achievement</t>
  </si>
  <si>
    <t xml:space="preserve">Odoo ERP Manufacture, Outlet, HO</t>
  </si>
  <si>
    <t xml:space="preserve">realisasi = terhadap kumulative</t>
  </si>
  <si>
    <t xml:space="preserve">Quarter 1</t>
  </si>
  <si>
    <t xml:space="preserve">Quarter 2</t>
  </si>
  <si>
    <t xml:space="preserve">Quarter 3</t>
  </si>
  <si>
    <t xml:space="preserve">Quarter 4</t>
  </si>
  <si>
    <t xml:space="preserve">Karyawan resign dalam 4-6 bulan sejak OJT</t>
  </si>
  <si>
    <t xml:space="preserve">
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</si>
</sst>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#,##0.00"/>
    <numFmt numFmtId="166" formatCode="#,##0"/>
    <numFmt numFmtId="167" formatCode="General"/>
    <numFmt numFmtId="168" formatCode="0"/>
    <numFmt numFmtId="169" formatCode="0.00"/>
    <numFmt numFmtId="170" formatCode="0.00%"/>
    <numFmt numFmtId="171" formatCode="#,##0.0"/>
    <numFmt numFmtId="172" formatCode="@"/>
  </numFmts>
  <fonts count="31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3"/>
      <color rgb="FF000000"/>
      <name val="Calibri"/>
      <family val="2"/>
      <charset val="1"/>
    </font>
    <font>
      <b val="true"/>
      <sz val="16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1"/>
      <color rgb="FFFFFFFF"/>
      <name val="Calibri"/>
      <family val="2"/>
      <charset val="1"/>
    </font>
    <font>
      <b val="true"/>
      <sz val="11"/>
      <color rgb="FFFFFFFF"/>
      <name val="Arial"/>
      <family val="2"/>
      <charset val="1"/>
    </font>
    <font>
      <b val="true"/>
      <i val="true"/>
      <sz val="11"/>
      <color rgb="FFFF9900"/>
      <name val="Calibri"/>
      <family val="2"/>
      <charset val="1"/>
    </font>
    <font>
      <b val="true"/>
      <i val="true"/>
      <sz val="11"/>
      <color rgb="FFFFFFFF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u val="single"/>
      <sz val="10"/>
      <color rgb="FF1155CC"/>
      <name val="Arial"/>
      <family val="2"/>
      <charset val="1"/>
    </font>
    <font>
      <sz val="11"/>
      <color rgb="FF0000FF"/>
      <name val="Calibri"/>
      <family val="2"/>
      <charset val="1"/>
    </font>
    <font>
      <sz val="11"/>
      <color rgb="FFFF9900"/>
      <name val="Calibri"/>
      <family val="2"/>
      <charset val="1"/>
    </font>
    <font>
      <sz val="11"/>
      <color rgb="FF000000"/>
      <name val="Arial"/>
      <family val="2"/>
      <charset val="1"/>
    </font>
    <font>
      <b val="true"/>
      <i val="true"/>
      <sz val="11"/>
      <color rgb="FF000000"/>
      <name val="Calibri"/>
      <family val="2"/>
      <charset val="1"/>
    </font>
    <font>
      <b val="true"/>
      <sz val="11"/>
      <color rgb="FF000000"/>
      <name val="Arial"/>
      <family val="2"/>
      <charset val="1"/>
    </font>
    <font>
      <u val="single"/>
      <sz val="11"/>
      <color rgb="FF000000"/>
      <name val="Calibri"/>
      <family val="2"/>
      <charset val="1"/>
    </font>
    <font>
      <sz val="10"/>
      <name val="Arial"/>
      <family val="2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4"/>
      <color rgb="FF000000"/>
      <name val="Arial"/>
      <family val="2"/>
      <charset val="1"/>
    </font>
    <font>
      <sz val="10"/>
      <color rgb="FF1F1F1F"/>
      <name val="&quot;Google Sans Mono&quot;"/>
      <family val="0"/>
      <charset val="1"/>
    </font>
    <font>
      <sz val="10"/>
      <color rgb="FFFF9900"/>
      <name val="Arial"/>
      <family val="2"/>
      <charset val="1"/>
    </font>
    <font>
      <b val="true"/>
      <sz val="10"/>
      <color rgb="FFFFFFFF"/>
      <name val="Roboto"/>
      <family val="0"/>
      <charset val="1"/>
    </font>
    <font>
      <sz val="10"/>
      <color rgb="FF434343"/>
      <name val="Roboto"/>
      <family val="0"/>
      <charset val="1"/>
    </font>
    <font>
      <sz val="10"/>
      <color rgb="FF000000"/>
      <name val="Google Sans Mono"/>
      <family val="0"/>
      <charset val="1"/>
    </font>
    <font>
      <sz val="10"/>
      <color rgb="FFFFCFC9"/>
      <name val="Google Sans Mono"/>
      <family val="0"/>
      <charset val="1"/>
    </font>
    <font>
      <sz val="10"/>
      <color rgb="FFFF0000"/>
      <name val="&quot;Google Sans Mono&quot;"/>
      <family val="0"/>
      <charset val="1"/>
    </font>
  </fonts>
  <fills count="11">
    <fill>
      <patternFill patternType="none"/>
    </fill>
    <fill>
      <patternFill patternType="gray125"/>
    </fill>
    <fill>
      <patternFill patternType="solid">
        <fgColor rgb="FFDDEBF7"/>
        <bgColor rgb="FFCCFFFF"/>
      </patternFill>
    </fill>
    <fill>
      <patternFill patternType="solid">
        <fgColor rgb="FF1F4E78"/>
        <bgColor rgb="FF284E3F"/>
      </patternFill>
    </fill>
    <fill>
      <patternFill patternType="solid">
        <fgColor rgb="FFFFFFFF"/>
        <bgColor rgb="FFF8F9FA"/>
      </patternFill>
    </fill>
    <fill>
      <patternFill patternType="solid">
        <fgColor rgb="FF2F75B5"/>
        <bgColor rgb="FF1155CC"/>
      </patternFill>
    </fill>
    <fill>
      <patternFill patternType="solid">
        <fgColor rgb="FFFF972F"/>
        <bgColor rgb="FFFF9900"/>
      </patternFill>
    </fill>
    <fill>
      <patternFill patternType="solid">
        <fgColor rgb="FFFFC000"/>
        <bgColor rgb="FFFF9900"/>
      </patternFill>
    </fill>
    <fill>
      <patternFill patternType="solid">
        <fgColor rgb="FFFFFF00"/>
        <bgColor rgb="FFFFFF00"/>
      </patternFill>
    </fill>
    <fill>
      <patternFill patternType="solid">
        <fgColor rgb="FF356854"/>
        <bgColor rgb="FF284E3F"/>
      </patternFill>
    </fill>
    <fill>
      <patternFill patternType="solid">
        <fgColor rgb="FFF8F9FA"/>
        <bgColor rgb="FFFFFFFF"/>
      </patternFill>
    </fill>
  </fills>
  <borders count="3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double">
        <color rgb="FF5B9BD5"/>
      </left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double">
        <color rgb="FF5B9BD5"/>
      </right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double">
        <color rgb="FF5B9BD5"/>
      </left>
      <right/>
      <top/>
      <bottom style="double">
        <color rgb="FF5B9BD5"/>
      </bottom>
      <diagonal/>
    </border>
    <border diagonalUp="false" diagonalDown="false">
      <left/>
      <right/>
      <top/>
      <bottom style="double">
        <color rgb="FF5B9BD5"/>
      </bottom>
      <diagonal/>
    </border>
    <border diagonalUp="false" diagonalDown="false">
      <left/>
      <right style="double">
        <color rgb="FF5B9BD5"/>
      </right>
      <top/>
      <bottom style="double">
        <color rgb="FF5B9BD5"/>
      </bottom>
      <diagonal/>
    </border>
    <border diagonalUp="false" diagonalDown="false"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284E3F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>
        <color rgb="FF284E3F"/>
      </bottom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>
        <color rgb="FF284E3F"/>
      </bottom>
      <diagonal/>
    </border>
    <border diagonalUp="false" diagonalDown="false">
      <left style="thin">
        <color rgb="FFF8F9FA"/>
      </left>
      <right style="thin">
        <color rgb="FF284E3F"/>
      </right>
      <top style="thin">
        <color rgb="FFF8F9FA"/>
      </top>
      <bottom style="thin">
        <color rgb="FF284E3F"/>
      </bottom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/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5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5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0" fillId="5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5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1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1" fillId="2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6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6" borderId="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6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6" fillId="6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6" fillId="6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4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5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6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6" borderId="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1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70" fontId="1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13" fillId="0" borderId="1" xfId="2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5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1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1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7" fillId="7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8" fillId="7" borderId="8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18" fillId="7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8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22" fillId="0" borderId="2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2" fillId="0" borderId="2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4" fillId="0" borderId="2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24" fillId="0" borderId="2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1" fillId="0" borderId="2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22" fillId="0" borderId="2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2" fillId="0" borderId="2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4" fillId="0" borderId="2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24" fillId="0" borderId="2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1" fillId="0" borderId="2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22" fillId="0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2" fillId="0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24" fillId="0" borderId="2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4" fillId="0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8" fontId="24" fillId="0" borderId="2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1" fillId="0" borderId="29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22" fillId="0" borderId="3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24" fillId="0" borderId="3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24" fillId="0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6" fillId="9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26" fillId="9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6" fillId="9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2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27" fillId="4" borderId="2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27" fillId="4" borderId="2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7" fontId="28" fillId="0" borderId="2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7" fillId="4" borderId="2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29" fillId="4" borderId="2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27" fillId="10" borderId="2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27" fillId="10" borderId="2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1" fillId="0" borderId="2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27" fillId="10" borderId="3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27" fillId="10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29" fillId="4" borderId="3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22" fillId="0" borderId="2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24" fillId="0" borderId="2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30" fillId="0" borderId="22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1" fontId="22" fillId="0" borderId="2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24" fillId="0" borderId="2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4" fillId="0" borderId="25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4" fillId="0" borderId="2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1" fontId="22" fillId="0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24" fillId="0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7" fontId="24" fillId="0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24" fillId="0" borderId="28" xfId="0" applyFont="true" applyBorder="true" applyAlignment="true" applyProtection="true">
      <alignment horizontal="general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dxfs count="9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1F1F1F"/>
          <bgColor rgb="FF000000"/>
        </patternFill>
      </fill>
    </dxf>
    <dxf>
      <fill>
        <patternFill patternType="solid">
          <fgColor rgb="FF356854"/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434343"/>
          <bgColor rgb="FF000000"/>
        </patternFill>
      </fill>
    </dxf>
    <dxf>
      <fill>
        <patternFill patternType="solid">
          <fgColor rgb="FFF8F9FA"/>
          <bgColor rgb="FF000000"/>
        </patternFill>
      </fill>
    </dxf>
    <dxf>
      <fill>
        <patternFill patternType="solid">
          <fgColor rgb="FFFFCFC9"/>
          <bgColor rgb="FF000000"/>
        </patternFill>
      </fill>
    </dxf>
    <dxf>
      <fill>
        <patternFill patternType="solid">
          <fgColor rgb="FFFF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9900FF"/>
      <rgbColor rgb="FF008080"/>
      <rgbColor rgb="FFC0C0C0"/>
      <rgbColor rgb="FF808080"/>
      <rgbColor rgb="FF5B9BD5"/>
      <rgbColor rgb="FF993366"/>
      <rgbColor rgb="FFF8F9FA"/>
      <rgbColor rgb="FFDDEBF7"/>
      <rgbColor rgb="FF660066"/>
      <rgbColor rgb="FFFF972F"/>
      <rgbColor rgb="FF1155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FC9"/>
      <rgbColor rgb="FF2F75B5"/>
      <rgbColor rgb="FF33CCCC"/>
      <rgbColor rgb="FF99CC00"/>
      <rgbColor rgb="FFFFC000"/>
      <rgbColor rgb="FFFF9900"/>
      <rgbColor rgb="FFFF6600"/>
      <rgbColor rgb="FF356854"/>
      <rgbColor rgb="FF969696"/>
      <rgbColor rgb="FF284E3F"/>
      <rgbColor rgb="FF339966"/>
      <rgbColor rgb="FF003300"/>
      <rgbColor rgb="FF1F1F1F"/>
      <rgbColor rgb="FF993300"/>
      <rgbColor rgb="FF993366"/>
      <rgbColor rgb="FF1F4E78"/>
      <rgbColor rgb="FF43434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le1_2" displayName="Table1_2" ref="A6:G10" headerRowCount="1" totalsRowCount="0" totalsRowShown="0">
  <tableColumns count="7">
    <tableColumn id="1" name="Periode"/>
    <tableColumn id="2" name="Achievement"/>
    <tableColumn id="3" name="Realisasi"/>
    <tableColumn id="4" name="Target (100%)"/>
    <tableColumn id="5" name="Treshold Min"/>
    <tableColumn id="6" name="Skor"/>
    <tableColumn id="7" name="Status"/>
  </tableColumns>
</table>
</file>

<file path=xl/tables/table2.xml><?xml version="1.0" encoding="utf-8"?>
<table xmlns="http://schemas.openxmlformats.org/spreadsheetml/2006/main" id="2" name="Table1_4" displayName="Table1_4" ref="A6:G7" headerRowCount="1" totalsRowCount="0" totalsRowShown="0">
  <tableColumns count="7">
    <tableColumn id="1" name="Periode"/>
    <tableColumn id="2" name="Achievement"/>
    <tableColumn id="3" name="Realisasi"/>
    <tableColumn id="4" name="Target (100%)"/>
    <tableColumn id="5" name="Treshold Min"/>
    <tableColumn id="6" name="Skor"/>
    <tableColumn id="7" name="Status"/>
  </tableColumns>
</table>
</file>

<file path=xl/tables/table3.xml><?xml version="1.0" encoding="utf-8"?>
<table xmlns="http://schemas.openxmlformats.org/spreadsheetml/2006/main" id="3" name="Table3_2" displayName="Table3_2" ref="A6:F8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4.xml><?xml version="1.0" encoding="utf-8"?>
<table xmlns="http://schemas.openxmlformats.org/spreadsheetml/2006/main" id="4" name="Table3_5" displayName="Table3_5" ref="A6:G19" headerRowCount="1" totalsRowCount="0" totalsRowShown="0">
  <tableColumns count="7">
    <tableColumn id="1" name="Periode"/>
    <tableColumn id="2" name="Realisasi"/>
    <tableColumn id="3" name="Target (100%)"/>
    <tableColumn id="4" name="Treshold Min"/>
    <tableColumn id="5" name="Skor"/>
    <tableColumn id="6" name="Status"/>
    <tableColumn id="7" name="Keterangan"/>
  </tableColumns>
</table>
</file>

<file path=xl/tables/table5.xml><?xml version="1.0" encoding="utf-8"?>
<table xmlns="http://schemas.openxmlformats.org/spreadsheetml/2006/main" id="5" name="Table4_10" displayName="Table4_10" ref="A6:F11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6.xml><?xml version="1.0" encoding="utf-8"?>
<table xmlns="http://schemas.openxmlformats.org/spreadsheetml/2006/main" id="6" name="Table4_2" displayName="Table4_2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7.xml><?xml version="1.0" encoding="utf-8"?>
<table xmlns="http://schemas.openxmlformats.org/spreadsheetml/2006/main" id="7" name="Table4_3" displayName="Table4_3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8.xml><?xml version="1.0" encoding="utf-8"?>
<table xmlns="http://schemas.openxmlformats.org/spreadsheetml/2006/main" id="8" name="Table4_4" displayName="Table4_4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9.xml><?xml version="1.0" encoding="utf-8"?>
<table xmlns="http://schemas.openxmlformats.org/spreadsheetml/2006/main" id="9" name="Table4_5" displayName="Table4_5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0.xml><?xml version="1.0" encoding="utf-8"?>
<table xmlns="http://schemas.openxmlformats.org/spreadsheetml/2006/main" id="10" name="Table4_6" displayName="Table4_6" ref="A6:F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1.xml><?xml version="1.0" encoding="utf-8"?>
<table xmlns="http://schemas.openxmlformats.org/spreadsheetml/2006/main" id="11" name="Table4_7" displayName="Table4_7" ref="A6:F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2.xml><?xml version="1.0" encoding="utf-8"?>
<table xmlns="http://schemas.openxmlformats.org/spreadsheetml/2006/main" id="12" name="Table4_8" displayName="Table4_8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3.xml><?xml version="1.0" encoding="utf-8"?>
<table xmlns="http://schemas.openxmlformats.org/spreadsheetml/2006/main" id="13" name="Table4_9" displayName="Table4_9" ref="A6:F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table" Target="../tables/table6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table" Target="../tables/table11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table" Target="../tables/table3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table" Target="../tables/table9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table" Target="../tables/table7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table" Target="../tables/table8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table" Target="../tables/table12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table" Target="../tables/table13.x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table" Target="../tables/table5.x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comments" Target="../comments12.xml"/><Relationship Id="rId2" Type="http://schemas.openxmlformats.org/officeDocument/2006/relationships/vmlDrawing" Target="../drawings/vmlDrawing2.vml"/><Relationship Id="rId3" Type="http://schemas.openxmlformats.org/officeDocument/2006/relationships/table" Target="../tables/table2.x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comments" Target="../comments13.xml"/><Relationship Id="rId2" Type="http://schemas.openxmlformats.org/officeDocument/2006/relationships/vmlDrawing" Target="../drawings/vmlDrawing3.vml"/><Relationship Id="rId3" Type="http://schemas.openxmlformats.org/officeDocument/2006/relationships/table" Target="../tables/table1.xm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table" Target="../tables/table10.xm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table" Target="../tables/table4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9900"/>
    <pageSetUpPr fitToPage="false"/>
  </sheetPr>
  <dimension ref="A1:AD52"/>
  <sheetViews>
    <sheetView showFormulas="false" showGridLines="true" showRowColHeaders="true" showZeros="true" rightToLeft="false" tabSelected="true" showOutlineSymbols="true" defaultGridColor="true" view="normal" topLeftCell="B1" colorId="64" zoomScale="120" zoomScaleNormal="120" zoomScalePageLayoutView="100" workbookViewId="0">
      <selection pane="topLeft" activeCell="M5" activeCellId="0" sqref="M5"/>
    </sheetView>
  </sheetViews>
  <sheetFormatPr defaultColWidth="12.66796875" defaultRowHeight="12" zeroHeight="false" outlineLevelRow="0" outlineLevelCol="0"/>
  <cols>
    <col collapsed="false" customWidth="true" hidden="false" outlineLevel="0" max="1" min="1" style="1" width="3.71"/>
    <col collapsed="false" customWidth="true" hidden="false" outlineLevel="0" max="2" min="2" style="1" width="6.36"/>
    <col collapsed="false" customWidth="true" hidden="false" outlineLevel="0" max="3" min="3" style="1" width="11.99"/>
    <col collapsed="false" customWidth="true" hidden="false" outlineLevel="0" max="4" min="4" style="1" width="46.37"/>
    <col collapsed="false" customWidth="true" hidden="false" outlineLevel="0" max="5" min="5" style="1" width="13.17"/>
    <col collapsed="false" customWidth="true" hidden="false" outlineLevel="0" max="6" min="6" style="1" width="25.09"/>
    <col collapsed="false" customWidth="true" hidden="false" outlineLevel="0" max="9" min="9" style="1" width="16.36"/>
    <col collapsed="false" customWidth="true" hidden="false" outlineLevel="0" max="13" min="13" style="1" width="17"/>
    <col collapsed="false" customWidth="true" hidden="false" outlineLevel="0" max="14" min="14" style="1" width="20.11"/>
  </cols>
  <sheetData>
    <row r="1" customFormat="false" ht="27.95" hidden="false" customHeight="false" outlineLevel="0" collapsed="false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customFormat="false" ht="19.7" hidden="false" customHeight="false" outlineLevel="0" collapsed="false">
      <c r="A2" s="4"/>
      <c r="B2" s="5" t="s">
        <v>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customFormat="false" ht="10.5" hidden="false" customHeight="true" outlineLevel="0" collapsed="false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Format="false" ht="13.8" hidden="false" customHeight="false" outlineLevel="0" collapsed="false">
      <c r="A4" s="6"/>
      <c r="B4" s="7" t="s">
        <v>2</v>
      </c>
      <c r="C4" s="7"/>
      <c r="D4" s="8"/>
      <c r="E4" s="8"/>
      <c r="F4" s="8"/>
      <c r="G4" s="8"/>
      <c r="H4" s="8"/>
      <c r="I4" s="8"/>
      <c r="J4" s="8"/>
      <c r="K4" s="7" t="s">
        <v>3</v>
      </c>
      <c r="L4" s="7"/>
      <c r="M4" s="9" t="s">
        <v>4</v>
      </c>
      <c r="N4" s="9"/>
      <c r="O4" s="9"/>
      <c r="P4" s="9"/>
      <c r="Q4" s="9"/>
      <c r="R4" s="9"/>
      <c r="S4" s="9"/>
    </row>
    <row r="5" customFormat="false" ht="13.8" hidden="false" customHeight="false" outlineLevel="0" collapsed="false">
      <c r="A5" s="6"/>
      <c r="B5" s="7" t="s">
        <v>5</v>
      </c>
      <c r="C5" s="7"/>
      <c r="D5" s="8" t="s">
        <v>6</v>
      </c>
      <c r="E5" s="8"/>
      <c r="F5" s="8"/>
      <c r="G5" s="8"/>
      <c r="H5" s="8"/>
      <c r="I5" s="8"/>
      <c r="J5" s="8"/>
      <c r="K5" s="7" t="s">
        <v>7</v>
      </c>
      <c r="L5" s="7"/>
      <c r="M5" s="9" t="s">
        <v>8</v>
      </c>
      <c r="N5" s="9"/>
      <c r="O5" s="9"/>
      <c r="P5" s="9"/>
      <c r="Q5" s="9"/>
      <c r="R5" s="9"/>
      <c r="S5" s="9"/>
    </row>
    <row r="6" customFormat="false" ht="13.8" hidden="false" customHeight="false" outlineLevel="0" collapsed="false">
      <c r="A6" s="6"/>
      <c r="B6" s="7" t="s">
        <v>9</v>
      </c>
      <c r="C6" s="7"/>
      <c r="D6" s="8"/>
      <c r="E6" s="8"/>
      <c r="F6" s="8"/>
      <c r="G6" s="8"/>
      <c r="H6" s="8"/>
      <c r="I6" s="8"/>
      <c r="J6" s="8"/>
      <c r="K6" s="7" t="s">
        <v>10</v>
      </c>
      <c r="L6" s="7"/>
      <c r="M6" s="9" t="n">
        <v>2025</v>
      </c>
      <c r="N6" s="9"/>
      <c r="O6" s="9"/>
      <c r="P6" s="9"/>
      <c r="Q6" s="9"/>
      <c r="R6" s="9"/>
      <c r="S6" s="9"/>
    </row>
    <row r="7" customFormat="false" ht="13.8" hidden="false" customHeight="false" outlineLevel="0" collapsed="false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customFormat="false" ht="15.75" hidden="false" customHeight="true" outlineLevel="0" collapsed="false">
      <c r="A8" s="10"/>
      <c r="B8" s="11" t="s">
        <v>11</v>
      </c>
      <c r="C8" s="12"/>
      <c r="D8" s="11" t="s">
        <v>12</v>
      </c>
      <c r="E8" s="12"/>
      <c r="F8" s="11" t="s">
        <v>13</v>
      </c>
      <c r="G8" s="11" t="s">
        <v>14</v>
      </c>
      <c r="H8" s="11" t="s">
        <v>15</v>
      </c>
      <c r="I8" s="13" t="s">
        <v>16</v>
      </c>
      <c r="J8" s="14" t="s">
        <v>17</v>
      </c>
      <c r="K8" s="13" t="s">
        <v>18</v>
      </c>
      <c r="L8" s="13"/>
      <c r="M8" s="11" t="s">
        <v>19</v>
      </c>
      <c r="N8" s="11" t="s">
        <v>20</v>
      </c>
      <c r="O8" s="15" t="s">
        <v>21</v>
      </c>
      <c r="P8" s="15" t="s">
        <v>22</v>
      </c>
      <c r="Q8" s="16" t="s">
        <v>23</v>
      </c>
      <c r="R8" s="13" t="s">
        <v>24</v>
      </c>
      <c r="S8" s="17" t="s">
        <v>25</v>
      </c>
    </row>
    <row r="9" customFormat="false" ht="13.8" hidden="false" customHeight="false" outlineLevel="0" collapsed="false">
      <c r="A9" s="10"/>
      <c r="B9" s="11"/>
      <c r="C9" s="11" t="s">
        <v>26</v>
      </c>
      <c r="D9" s="11"/>
      <c r="E9" s="11" t="s">
        <v>27</v>
      </c>
      <c r="F9" s="11"/>
      <c r="G9" s="11"/>
      <c r="H9" s="11"/>
      <c r="I9" s="13"/>
      <c r="J9" s="16" t="n">
        <v>2024</v>
      </c>
      <c r="K9" s="16" t="s">
        <v>28</v>
      </c>
      <c r="L9" s="16" t="s">
        <v>29</v>
      </c>
      <c r="M9" s="11"/>
      <c r="N9" s="11"/>
      <c r="O9" s="16" t="n">
        <v>2025</v>
      </c>
      <c r="P9" s="16" t="n">
        <v>2025</v>
      </c>
      <c r="Q9" s="16"/>
      <c r="R9" s="16" t="s">
        <v>30</v>
      </c>
      <c r="S9" s="17"/>
    </row>
    <row r="10" customFormat="false" ht="13.8" hidden="false" customHeight="false" outlineLevel="0" collapsed="false">
      <c r="A10" s="18"/>
      <c r="B10" s="19" t="s">
        <v>31</v>
      </c>
      <c r="C10" s="19"/>
      <c r="D10" s="19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1"/>
      <c r="R10" s="22"/>
      <c r="S10" s="23"/>
      <c r="T10" s="24"/>
      <c r="U10" s="25"/>
      <c r="V10" s="6"/>
      <c r="W10" s="6"/>
      <c r="X10" s="6"/>
      <c r="Y10" s="6"/>
      <c r="Z10" s="6"/>
      <c r="AA10" s="6"/>
      <c r="AB10" s="26"/>
      <c r="AC10" s="6"/>
      <c r="AD10" s="6"/>
    </row>
    <row r="11" customFormat="false" ht="15" hidden="false" customHeight="false" outlineLevel="0" collapsed="false">
      <c r="A11" s="18"/>
      <c r="B11" s="27" t="s">
        <v>32</v>
      </c>
      <c r="C11" s="28" t="s">
        <v>33</v>
      </c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4"/>
      <c r="U11" s="25"/>
      <c r="V11" s="6"/>
      <c r="W11" s="6"/>
      <c r="X11" s="6"/>
      <c r="Y11" s="6"/>
      <c r="Z11" s="6"/>
      <c r="AA11" s="6"/>
      <c r="AB11" s="26"/>
      <c r="AC11" s="6"/>
      <c r="AD11" s="6"/>
    </row>
    <row r="12" customFormat="false" ht="17.9" hidden="false" customHeight="false" outlineLevel="0" collapsed="false">
      <c r="A12" s="18"/>
      <c r="B12" s="29" t="s">
        <v>34</v>
      </c>
      <c r="C12" s="30" t="s">
        <v>35</v>
      </c>
      <c r="D12" s="31"/>
      <c r="E12" s="31" t="s">
        <v>36</v>
      </c>
      <c r="F12" s="32"/>
      <c r="G12" s="33" t="s">
        <v>37</v>
      </c>
      <c r="H12" s="33"/>
      <c r="I12" s="32"/>
      <c r="J12" s="34"/>
      <c r="K12" s="34"/>
      <c r="L12" s="33"/>
      <c r="M12" s="33" t="s">
        <v>38</v>
      </c>
      <c r="N12" s="33"/>
      <c r="O12" s="32"/>
      <c r="P12" s="32"/>
      <c r="Q12" s="33"/>
      <c r="R12" s="33"/>
      <c r="S12" s="35" t="n">
        <f aca="false">(R12/100)*Q12</f>
        <v>0</v>
      </c>
      <c r="T12" s="24"/>
      <c r="U12" s="6"/>
      <c r="V12" s="6"/>
      <c r="W12" s="6"/>
      <c r="X12" s="6"/>
      <c r="Y12" s="6"/>
      <c r="Z12" s="6"/>
      <c r="AA12" s="6"/>
      <c r="AB12" s="26"/>
      <c r="AC12" s="6"/>
      <c r="AD12" s="6"/>
    </row>
    <row r="13" customFormat="false" ht="15" hidden="false" customHeight="false" outlineLevel="0" collapsed="false">
      <c r="A13" s="18"/>
      <c r="B13" s="36" t="s">
        <v>39</v>
      </c>
      <c r="C13" s="28" t="s">
        <v>40</v>
      </c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/>
      <c r="S13" s="28"/>
      <c r="T13" s="24"/>
      <c r="U13" s="6"/>
      <c r="V13" s="6"/>
      <c r="W13" s="6"/>
      <c r="X13" s="6"/>
      <c r="Y13" s="6"/>
      <c r="Z13" s="6"/>
      <c r="AA13" s="6"/>
      <c r="AB13" s="26"/>
      <c r="AC13" s="6"/>
      <c r="AD13" s="6"/>
    </row>
    <row r="14" customFormat="false" ht="13.8" hidden="false" customHeight="false" outlineLevel="0" collapsed="false">
      <c r="A14" s="18"/>
      <c r="B14" s="37" t="s">
        <v>41</v>
      </c>
      <c r="C14" s="38" t="s">
        <v>35</v>
      </c>
      <c r="D14" s="39" t="s">
        <v>42</v>
      </c>
      <c r="E14" s="38" t="s">
        <v>43</v>
      </c>
      <c r="F14" s="38"/>
      <c r="G14" s="37" t="s">
        <v>44</v>
      </c>
      <c r="H14" s="38"/>
      <c r="I14" s="38" t="s">
        <v>45</v>
      </c>
      <c r="J14" s="38"/>
      <c r="K14" s="38" t="n">
        <v>3</v>
      </c>
      <c r="L14" s="38" t="n">
        <v>5</v>
      </c>
      <c r="M14" s="38" t="s">
        <v>46</v>
      </c>
      <c r="N14" s="38" t="s">
        <v>47</v>
      </c>
      <c r="O14" s="40" t="n">
        <v>173</v>
      </c>
      <c r="P14" s="41" t="n">
        <v>24</v>
      </c>
      <c r="Q14" s="41" t="n">
        <f aca="false">F2a!E19</f>
        <v>0</v>
      </c>
      <c r="R14" s="37" t="n">
        <v>5</v>
      </c>
      <c r="S14" s="38" t="n">
        <f aca="false">(R14/100)*Q14</f>
        <v>0</v>
      </c>
      <c r="T14" s="24"/>
      <c r="U14" s="6"/>
      <c r="V14" s="6"/>
      <c r="W14" s="6"/>
      <c r="X14" s="6"/>
      <c r="Y14" s="6"/>
      <c r="Z14" s="6"/>
      <c r="AA14" s="6"/>
      <c r="AB14" s="26"/>
      <c r="AC14" s="6"/>
      <c r="AD14" s="6"/>
    </row>
    <row r="15" customFormat="false" ht="13.8" hidden="false" customHeight="false" outlineLevel="0" collapsed="false">
      <c r="A15" s="18"/>
      <c r="B15" s="37" t="s">
        <v>48</v>
      </c>
      <c r="C15" s="38" t="s">
        <v>49</v>
      </c>
      <c r="D15" s="39" t="s">
        <v>50</v>
      </c>
      <c r="E15" s="38" t="s">
        <v>43</v>
      </c>
      <c r="F15" s="38"/>
      <c r="G15" s="37" t="s">
        <v>51</v>
      </c>
      <c r="H15" s="38"/>
      <c r="I15" s="38" t="s">
        <v>52</v>
      </c>
      <c r="J15" s="38"/>
      <c r="K15" s="38" t="n">
        <v>3</v>
      </c>
      <c r="L15" s="38" t="n">
        <v>5</v>
      </c>
      <c r="M15" s="38" t="s">
        <v>46</v>
      </c>
      <c r="N15" s="38" t="s">
        <v>53</v>
      </c>
      <c r="O15" s="42"/>
      <c r="P15" s="41"/>
      <c r="Q15" s="41" t="n">
        <f aca="false">F2b!E9</f>
        <v>100</v>
      </c>
      <c r="R15" s="37" t="n">
        <v>10</v>
      </c>
      <c r="S15" s="38" t="n">
        <f aca="false">(R15/100)*Q15</f>
        <v>10</v>
      </c>
      <c r="T15" s="24"/>
      <c r="U15" s="6"/>
      <c r="V15" s="6"/>
      <c r="W15" s="6"/>
      <c r="X15" s="6"/>
      <c r="Y15" s="6"/>
      <c r="Z15" s="6"/>
      <c r="AA15" s="6"/>
      <c r="AB15" s="26"/>
      <c r="AC15" s="6"/>
      <c r="AD15" s="6"/>
    </row>
    <row r="16" customFormat="false" ht="13.8" hidden="false" customHeight="false" outlineLevel="0" collapsed="false">
      <c r="A16" s="18"/>
      <c r="B16" s="43" t="s">
        <v>54</v>
      </c>
      <c r="C16" s="43"/>
      <c r="D16" s="43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2"/>
      <c r="S16" s="44"/>
      <c r="T16" s="24"/>
      <c r="U16" s="25"/>
      <c r="V16" s="6"/>
      <c r="W16" s="6"/>
      <c r="X16" s="6"/>
      <c r="Y16" s="6"/>
      <c r="Z16" s="6"/>
      <c r="AA16" s="6"/>
      <c r="AB16" s="45"/>
      <c r="AC16" s="6"/>
      <c r="AD16" s="6"/>
    </row>
    <row r="17" customFormat="false" ht="15" hidden="false" customHeight="false" outlineLevel="0" collapsed="false">
      <c r="A17" s="18"/>
      <c r="B17" s="27" t="s">
        <v>55</v>
      </c>
      <c r="C17" s="28" t="s">
        <v>56</v>
      </c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4"/>
      <c r="U17" s="25"/>
      <c r="V17" s="6"/>
      <c r="W17" s="6"/>
      <c r="X17" s="6"/>
      <c r="Y17" s="6"/>
      <c r="Z17" s="6"/>
      <c r="AA17" s="6"/>
      <c r="AB17" s="45"/>
      <c r="AC17" s="6"/>
      <c r="AD17" s="6"/>
    </row>
    <row r="18" customFormat="false" ht="17.9" hidden="false" customHeight="false" outlineLevel="0" collapsed="false">
      <c r="A18" s="18"/>
      <c r="B18" s="46" t="s">
        <v>57</v>
      </c>
      <c r="C18" s="30" t="s">
        <v>35</v>
      </c>
      <c r="D18" s="31"/>
      <c r="E18" s="31" t="s">
        <v>58</v>
      </c>
      <c r="F18" s="47"/>
      <c r="G18" s="33" t="s">
        <v>44</v>
      </c>
      <c r="H18" s="33"/>
      <c r="I18" s="32"/>
      <c r="J18" s="32"/>
      <c r="K18" s="32"/>
      <c r="L18" s="32"/>
      <c r="M18" s="33" t="s">
        <v>46</v>
      </c>
      <c r="N18" s="33"/>
      <c r="O18" s="32"/>
      <c r="P18" s="32"/>
      <c r="Q18" s="33"/>
      <c r="R18" s="33"/>
      <c r="S18" s="35" t="n">
        <f aca="false">(R18/100)*Q18</f>
        <v>0</v>
      </c>
      <c r="T18" s="24"/>
      <c r="U18" s="25"/>
      <c r="V18" s="6"/>
      <c r="W18" s="6"/>
      <c r="X18" s="6"/>
      <c r="Y18" s="6"/>
      <c r="Z18" s="6"/>
      <c r="AA18" s="6"/>
      <c r="AB18" s="48"/>
      <c r="AC18" s="49"/>
      <c r="AD18" s="6"/>
    </row>
    <row r="19" customFormat="false" ht="17.9" hidden="false" customHeight="false" outlineLevel="0" collapsed="false">
      <c r="A19" s="18"/>
      <c r="B19" s="46" t="s">
        <v>59</v>
      </c>
      <c r="C19" s="33" t="s">
        <v>35</v>
      </c>
      <c r="D19" s="31"/>
      <c r="E19" s="31" t="s">
        <v>58</v>
      </c>
      <c r="F19" s="47"/>
      <c r="G19" s="33" t="s">
        <v>44</v>
      </c>
      <c r="H19" s="33"/>
      <c r="I19" s="32"/>
      <c r="J19" s="32"/>
      <c r="K19" s="32"/>
      <c r="L19" s="32"/>
      <c r="M19" s="33" t="s">
        <v>46</v>
      </c>
      <c r="N19" s="33"/>
      <c r="O19" s="32"/>
      <c r="P19" s="32"/>
      <c r="Q19" s="33"/>
      <c r="R19" s="33"/>
      <c r="S19" s="35" t="n">
        <f aca="false">(R19/100)*Q19</f>
        <v>0</v>
      </c>
      <c r="T19" s="24"/>
      <c r="U19" s="25"/>
      <c r="V19" s="6"/>
      <c r="W19" s="6"/>
      <c r="X19" s="6"/>
      <c r="Y19" s="6"/>
      <c r="Z19" s="6"/>
      <c r="AA19" s="6"/>
      <c r="AB19" s="48"/>
      <c r="AC19" s="49"/>
      <c r="AD19" s="6"/>
    </row>
    <row r="20" customFormat="false" ht="15" hidden="false" customHeight="false" outlineLevel="0" collapsed="false">
      <c r="A20" s="18"/>
      <c r="B20" s="27" t="s">
        <v>60</v>
      </c>
      <c r="C20" s="28" t="s">
        <v>61</v>
      </c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4"/>
      <c r="U20" s="25"/>
      <c r="V20" s="6"/>
      <c r="W20" s="6"/>
      <c r="X20" s="6"/>
      <c r="Y20" s="6"/>
      <c r="Z20" s="6"/>
      <c r="AA20" s="6"/>
      <c r="AB20" s="6"/>
      <c r="AC20" s="6"/>
      <c r="AD20" s="6"/>
    </row>
    <row r="21" customFormat="false" ht="17.9" hidden="false" customHeight="false" outlineLevel="0" collapsed="false">
      <c r="A21" s="18"/>
      <c r="B21" s="37" t="s">
        <v>62</v>
      </c>
      <c r="C21" s="37" t="s">
        <v>35</v>
      </c>
      <c r="D21" s="50" t="s">
        <v>63</v>
      </c>
      <c r="E21" s="51" t="s">
        <v>43</v>
      </c>
      <c r="F21" s="52"/>
      <c r="G21" s="37" t="s">
        <v>64</v>
      </c>
      <c r="H21" s="37"/>
      <c r="I21" s="38"/>
      <c r="J21" s="38"/>
      <c r="K21" s="38" t="n">
        <v>1</v>
      </c>
      <c r="L21" s="38" t="n">
        <v>1</v>
      </c>
      <c r="M21" s="37" t="s">
        <v>38</v>
      </c>
      <c r="N21" s="37" t="s">
        <v>65</v>
      </c>
      <c r="O21" s="38" t="n">
        <v>0</v>
      </c>
      <c r="P21" s="38" t="n">
        <v>1</v>
      </c>
      <c r="Q21" s="37" t="n">
        <v>0</v>
      </c>
      <c r="R21" s="37" t="n">
        <v>5</v>
      </c>
      <c r="S21" s="38" t="n">
        <f aca="false">(R21/100)*Q21</f>
        <v>0</v>
      </c>
      <c r="T21" s="24"/>
      <c r="U21" s="25"/>
      <c r="V21" s="6"/>
      <c r="W21" s="6"/>
      <c r="X21" s="6"/>
      <c r="Y21" s="6"/>
      <c r="Z21" s="6"/>
      <c r="AA21" s="6"/>
      <c r="AB21" s="6"/>
      <c r="AC21" s="6"/>
      <c r="AD21" s="6"/>
    </row>
    <row r="22" customFormat="false" ht="13.8" hidden="false" customHeight="false" outlineLevel="0" collapsed="false">
      <c r="A22" s="18"/>
      <c r="B22" s="43" t="s">
        <v>66</v>
      </c>
      <c r="C22" s="43"/>
      <c r="D22" s="43"/>
      <c r="E22" s="43"/>
      <c r="F22" s="43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2"/>
      <c r="S22" s="23"/>
      <c r="T22" s="24"/>
      <c r="U22" s="25"/>
      <c r="V22" s="6"/>
      <c r="W22" s="6"/>
      <c r="X22" s="6"/>
      <c r="Y22" s="6"/>
      <c r="Z22" s="6"/>
      <c r="AA22" s="6"/>
      <c r="AB22" s="6"/>
      <c r="AC22" s="6"/>
      <c r="AD22" s="6"/>
    </row>
    <row r="23" customFormat="false" ht="15" hidden="false" customHeight="false" outlineLevel="0" collapsed="false">
      <c r="A23" s="18"/>
      <c r="B23" s="27" t="s">
        <v>67</v>
      </c>
      <c r="C23" s="28" t="s">
        <v>68</v>
      </c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4"/>
      <c r="U23" s="25"/>
      <c r="V23" s="6"/>
      <c r="W23" s="6"/>
      <c r="X23" s="6"/>
      <c r="Y23" s="6"/>
      <c r="Z23" s="6"/>
      <c r="AA23" s="6"/>
      <c r="AB23" s="6"/>
      <c r="AC23" s="6"/>
      <c r="AD23" s="6"/>
    </row>
    <row r="24" customFormat="false" ht="17.9" hidden="false" customHeight="false" outlineLevel="0" collapsed="false">
      <c r="A24" s="18"/>
      <c r="B24" s="37" t="s">
        <v>69</v>
      </c>
      <c r="C24" s="37" t="s">
        <v>35</v>
      </c>
      <c r="D24" s="50" t="s">
        <v>70</v>
      </c>
      <c r="E24" s="51" t="s">
        <v>58</v>
      </c>
      <c r="F24" s="52"/>
      <c r="G24" s="37" t="s">
        <v>44</v>
      </c>
      <c r="H24" s="37"/>
      <c r="I24" s="38" t="s">
        <v>71</v>
      </c>
      <c r="J24" s="38"/>
      <c r="K24" s="38" t="n">
        <v>0</v>
      </c>
      <c r="L24" s="38" t="n">
        <v>1</v>
      </c>
      <c r="M24" s="37" t="s">
        <v>46</v>
      </c>
      <c r="N24" s="37" t="s">
        <v>72</v>
      </c>
      <c r="O24" s="40" t="n">
        <v>1</v>
      </c>
      <c r="P24" s="41" t="n">
        <f aca="false">B1a!C19</f>
        <v>0</v>
      </c>
      <c r="Q24" s="53" t="n">
        <f aca="false">B1a!E19</f>
        <v>98.3333333333333</v>
      </c>
      <c r="R24" s="37" t="n">
        <v>10</v>
      </c>
      <c r="S24" s="38" t="n">
        <f aca="false">(R24/100)*Q24</f>
        <v>9.83333333333333</v>
      </c>
      <c r="T24" s="24"/>
      <c r="U24" s="25"/>
      <c r="V24" s="6"/>
      <c r="W24" s="6"/>
      <c r="X24" s="6"/>
      <c r="Y24" s="6"/>
      <c r="Z24" s="6"/>
      <c r="AA24" s="6"/>
      <c r="AB24" s="6"/>
      <c r="AC24" s="6"/>
      <c r="AD24" s="6"/>
    </row>
    <row r="25" customFormat="false" ht="17.9" hidden="false" customHeight="false" outlineLevel="0" collapsed="false">
      <c r="A25" s="18"/>
      <c r="B25" s="37" t="s">
        <v>73</v>
      </c>
      <c r="C25" s="37" t="s">
        <v>35</v>
      </c>
      <c r="D25" s="50" t="s">
        <v>74</v>
      </c>
      <c r="E25" s="51" t="s">
        <v>43</v>
      </c>
      <c r="F25" s="52"/>
      <c r="G25" s="37" t="s">
        <v>44</v>
      </c>
      <c r="H25" s="37"/>
      <c r="I25" s="38" t="s">
        <v>75</v>
      </c>
      <c r="J25" s="38"/>
      <c r="K25" s="38" t="n">
        <v>0</v>
      </c>
      <c r="L25" s="38" t="n">
        <v>1</v>
      </c>
      <c r="M25" s="37" t="s">
        <v>46</v>
      </c>
      <c r="N25" s="37" t="s">
        <v>72</v>
      </c>
      <c r="O25" s="40" t="n">
        <v>1</v>
      </c>
      <c r="P25" s="41" t="n">
        <f aca="false">B1b!C19</f>
        <v>0</v>
      </c>
      <c r="Q25" s="53" t="n">
        <f aca="false">B1b!E19</f>
        <v>98.3333333333333</v>
      </c>
      <c r="R25" s="37" t="n">
        <v>5</v>
      </c>
      <c r="S25" s="38" t="n">
        <f aca="false">(R25/100)*Q25</f>
        <v>4.91666666666667</v>
      </c>
      <c r="T25" s="24"/>
      <c r="U25" s="25"/>
      <c r="V25" s="6"/>
      <c r="W25" s="6"/>
      <c r="X25" s="6"/>
      <c r="Y25" s="6"/>
      <c r="Z25" s="6"/>
      <c r="AA25" s="6"/>
      <c r="AB25" s="6"/>
      <c r="AC25" s="6"/>
      <c r="AD25" s="6"/>
    </row>
    <row r="26" customFormat="false" ht="17.9" hidden="false" customHeight="false" outlineLevel="0" collapsed="false">
      <c r="A26" s="18"/>
      <c r="B26" s="37" t="s">
        <v>76</v>
      </c>
      <c r="C26" s="37" t="s">
        <v>35</v>
      </c>
      <c r="D26" s="50" t="s">
        <v>77</v>
      </c>
      <c r="E26" s="51" t="s">
        <v>36</v>
      </c>
      <c r="F26" s="52"/>
      <c r="G26" s="37" t="s">
        <v>44</v>
      </c>
      <c r="H26" s="37"/>
      <c r="I26" s="38" t="s">
        <v>78</v>
      </c>
      <c r="J26" s="38"/>
      <c r="K26" s="38" t="n">
        <v>8</v>
      </c>
      <c r="L26" s="38" t="n">
        <v>24</v>
      </c>
      <c r="M26" s="37" t="s">
        <v>46</v>
      </c>
      <c r="N26" s="37" t="s">
        <v>79</v>
      </c>
      <c r="O26" s="40" t="n">
        <f aca="false">B1c!B19</f>
        <v>91.69</v>
      </c>
      <c r="P26" s="41" t="n">
        <f aca="false">B1c!C19</f>
        <v>80</v>
      </c>
      <c r="Q26" s="53" t="n">
        <f aca="false">B1c!E19</f>
        <v>98.8759615384615</v>
      </c>
      <c r="R26" s="37" t="n">
        <v>10</v>
      </c>
      <c r="S26" s="38" t="n">
        <f aca="false">(R26/100)*Q26</f>
        <v>9.88759615384615</v>
      </c>
      <c r="T26" s="24"/>
      <c r="U26" s="25"/>
      <c r="V26" s="6"/>
      <c r="W26" s="6"/>
      <c r="X26" s="6"/>
      <c r="Y26" s="6"/>
      <c r="Z26" s="6"/>
      <c r="AA26" s="6"/>
      <c r="AB26" s="6"/>
      <c r="AC26" s="6"/>
      <c r="AD26" s="6"/>
    </row>
    <row r="27" customFormat="false" ht="17.9" hidden="false" customHeight="false" outlineLevel="0" collapsed="false">
      <c r="A27" s="18"/>
      <c r="B27" s="37" t="s">
        <v>80</v>
      </c>
      <c r="C27" s="37" t="s">
        <v>35</v>
      </c>
      <c r="D27" s="50" t="s">
        <v>81</v>
      </c>
      <c r="E27" s="51" t="s">
        <v>36</v>
      </c>
      <c r="F27" s="52"/>
      <c r="G27" s="37" t="s">
        <v>44</v>
      </c>
      <c r="H27" s="37"/>
      <c r="I27" s="38" t="s">
        <v>82</v>
      </c>
      <c r="J27" s="38"/>
      <c r="K27" s="38" t="n">
        <v>1</v>
      </c>
      <c r="L27" s="38" t="n">
        <v>2</v>
      </c>
      <c r="M27" s="37" t="s">
        <v>46</v>
      </c>
      <c r="N27" s="37" t="s">
        <v>72</v>
      </c>
      <c r="O27" s="40" t="n">
        <f aca="false">B1d!B19</f>
        <v>1</v>
      </c>
      <c r="P27" s="41" t="n">
        <f aca="false">B1d!C19</f>
        <v>12</v>
      </c>
      <c r="Q27" s="53" t="n">
        <f aca="false">B1d!E19</f>
        <v>100</v>
      </c>
      <c r="R27" s="37" t="n">
        <v>10</v>
      </c>
      <c r="S27" s="38" t="n">
        <f aca="false">(R27/100)*Q27</f>
        <v>10</v>
      </c>
      <c r="T27" s="24"/>
      <c r="U27" s="25"/>
      <c r="V27" s="6"/>
      <c r="W27" s="6"/>
      <c r="X27" s="6"/>
      <c r="Y27" s="6"/>
      <c r="Z27" s="6"/>
      <c r="AA27" s="6"/>
      <c r="AB27" s="6"/>
      <c r="AC27" s="6"/>
      <c r="AD27" s="6"/>
    </row>
    <row r="28" customFormat="false" ht="15" hidden="false" customHeight="false" outlineLevel="0" collapsed="false">
      <c r="A28" s="18"/>
      <c r="B28" s="54"/>
      <c r="C28" s="55" t="s">
        <v>35</v>
      </c>
      <c r="D28" s="54" t="s">
        <v>83</v>
      </c>
      <c r="E28" s="54" t="s">
        <v>43</v>
      </c>
      <c r="F28" s="56" t="s">
        <v>84</v>
      </c>
      <c r="G28" s="55" t="s">
        <v>64</v>
      </c>
      <c r="H28" s="54"/>
      <c r="I28" s="56" t="s">
        <v>85</v>
      </c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24"/>
      <c r="U28" s="25"/>
      <c r="V28" s="6"/>
      <c r="W28" s="6"/>
      <c r="X28" s="6"/>
      <c r="Y28" s="6"/>
      <c r="Z28" s="6"/>
      <c r="AA28" s="6"/>
      <c r="AB28" s="6"/>
      <c r="AC28" s="6"/>
      <c r="AD28" s="6"/>
    </row>
    <row r="29" customFormat="false" ht="17.9" hidden="false" customHeight="false" outlineLevel="0" collapsed="false">
      <c r="A29" s="18"/>
      <c r="B29" s="37"/>
      <c r="C29" s="37" t="s">
        <v>35</v>
      </c>
      <c r="D29" s="50" t="s">
        <v>86</v>
      </c>
      <c r="E29" s="51" t="s">
        <v>36</v>
      </c>
      <c r="F29" s="57" t="s">
        <v>87</v>
      </c>
      <c r="G29" s="37" t="s">
        <v>64</v>
      </c>
      <c r="H29" s="37"/>
      <c r="I29" s="38" t="s">
        <v>85</v>
      </c>
      <c r="J29" s="38"/>
      <c r="K29" s="38" t="n">
        <v>0</v>
      </c>
      <c r="L29" s="38" t="n">
        <v>1</v>
      </c>
      <c r="M29" s="37" t="s">
        <v>46</v>
      </c>
      <c r="N29" s="37" t="s">
        <v>88</v>
      </c>
      <c r="O29" s="40"/>
      <c r="P29" s="41"/>
      <c r="Q29" s="53" t="n">
        <f aca="false">B1f!E9</f>
        <v>100</v>
      </c>
      <c r="R29" s="37" t="n">
        <v>10</v>
      </c>
      <c r="S29" s="38" t="n">
        <f aca="false">(R29/100)*Q29</f>
        <v>10</v>
      </c>
      <c r="T29" s="24"/>
      <c r="U29" s="25"/>
      <c r="V29" s="6"/>
      <c r="W29" s="6"/>
      <c r="X29" s="6"/>
      <c r="Y29" s="6"/>
      <c r="Z29" s="6"/>
      <c r="AA29" s="6"/>
      <c r="AB29" s="6"/>
      <c r="AC29" s="6"/>
      <c r="AD29" s="6"/>
    </row>
    <row r="30" customFormat="false" ht="17.9" hidden="false" customHeight="false" outlineLevel="0" collapsed="false">
      <c r="A30" s="18"/>
      <c r="B30" s="37" t="s">
        <v>89</v>
      </c>
      <c r="C30" s="37" t="s">
        <v>35</v>
      </c>
      <c r="D30" s="50" t="s">
        <v>90</v>
      </c>
      <c r="E30" s="51" t="s">
        <v>43</v>
      </c>
      <c r="F30" s="38" t="s">
        <v>91</v>
      </c>
      <c r="G30" s="37" t="s">
        <v>92</v>
      </c>
      <c r="H30" s="37"/>
      <c r="I30" s="38" t="s">
        <v>93</v>
      </c>
      <c r="J30" s="38"/>
      <c r="K30" s="38" t="n">
        <v>3</v>
      </c>
      <c r="L30" s="38" t="n">
        <v>5</v>
      </c>
      <c r="M30" s="37" t="s">
        <v>46</v>
      </c>
      <c r="N30" s="37" t="s">
        <v>88</v>
      </c>
      <c r="O30" s="40"/>
      <c r="P30" s="41"/>
      <c r="Q30" s="53" t="n">
        <f aca="false">B1e!E9</f>
        <v>100</v>
      </c>
      <c r="R30" s="37" t="n">
        <v>5</v>
      </c>
      <c r="S30" s="38" t="n">
        <f aca="false">(R30/100)*Q30</f>
        <v>5</v>
      </c>
      <c r="T30" s="24"/>
      <c r="U30" s="25"/>
      <c r="V30" s="6"/>
      <c r="W30" s="6"/>
      <c r="X30" s="6"/>
      <c r="Y30" s="6"/>
      <c r="Z30" s="6"/>
      <c r="AA30" s="6"/>
      <c r="AB30" s="6"/>
      <c r="AC30" s="6"/>
      <c r="AD30" s="6"/>
    </row>
    <row r="31" customFormat="false" ht="15" hidden="false" customHeight="false" outlineLevel="0" collapsed="false">
      <c r="A31" s="18"/>
      <c r="B31" s="36" t="s">
        <v>94</v>
      </c>
      <c r="C31" s="58" t="s">
        <v>95</v>
      </c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24"/>
      <c r="U31" s="25"/>
      <c r="V31" s="6"/>
      <c r="W31" s="6"/>
      <c r="X31" s="6"/>
      <c r="Y31" s="6"/>
      <c r="Z31" s="6"/>
      <c r="AA31" s="6"/>
      <c r="AB31" s="6"/>
      <c r="AC31" s="6"/>
      <c r="AD31" s="6"/>
    </row>
    <row r="32" customFormat="false" ht="17.9" hidden="false" customHeight="false" outlineLevel="0" collapsed="false">
      <c r="A32" s="18"/>
      <c r="B32" s="37" t="s">
        <v>96</v>
      </c>
      <c r="C32" s="37" t="s">
        <v>49</v>
      </c>
      <c r="D32" s="50" t="s">
        <v>97</v>
      </c>
      <c r="E32" s="51" t="s">
        <v>36</v>
      </c>
      <c r="F32" s="38"/>
      <c r="G32" s="37" t="s">
        <v>92</v>
      </c>
      <c r="H32" s="38"/>
      <c r="I32" s="38"/>
      <c r="J32" s="38"/>
      <c r="K32" s="38" t="n">
        <v>100</v>
      </c>
      <c r="L32" s="38" t="n">
        <v>90</v>
      </c>
      <c r="M32" s="38" t="s">
        <v>38</v>
      </c>
      <c r="N32" s="38" t="s">
        <v>98</v>
      </c>
      <c r="O32" s="41" t="n">
        <f aca="false">Table1_4[Achievement]</f>
        <v>75</v>
      </c>
      <c r="P32" s="38" t="n">
        <f aca="false">Table1_4[Target (100%)]</f>
        <v>100</v>
      </c>
      <c r="Q32" s="53" t="n">
        <f aca="false">Table1_4[Skor]</f>
        <v>10</v>
      </c>
      <c r="R32" s="37" t="n">
        <v>15</v>
      </c>
      <c r="S32" s="38" t="n">
        <f aca="false">(R32/100)*Q32</f>
        <v>1.5</v>
      </c>
      <c r="T32" s="24"/>
      <c r="U32" s="25"/>
      <c r="V32" s="6"/>
      <c r="W32" s="6"/>
      <c r="X32" s="6"/>
      <c r="Y32" s="6"/>
      <c r="Z32" s="6"/>
      <c r="AA32" s="6"/>
      <c r="AB32" s="6"/>
      <c r="AC32" s="6"/>
      <c r="AD32" s="6"/>
    </row>
    <row r="33" customFormat="false" ht="15" hidden="false" customHeight="false" outlineLevel="0" collapsed="false">
      <c r="A33" s="18"/>
      <c r="B33" s="36" t="s">
        <v>99</v>
      </c>
      <c r="C33" s="58" t="s">
        <v>100</v>
      </c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24"/>
      <c r="U33" s="25"/>
      <c r="V33" s="6"/>
      <c r="W33" s="6"/>
      <c r="X33" s="6"/>
      <c r="Y33" s="6"/>
      <c r="Z33" s="6"/>
      <c r="AA33" s="6"/>
      <c r="AB33" s="6"/>
      <c r="AC33" s="6"/>
      <c r="AD33" s="6"/>
    </row>
    <row r="34" customFormat="false" ht="13.8" hidden="false" customHeight="false" outlineLevel="0" collapsed="false">
      <c r="A34" s="18"/>
      <c r="B34" s="59" t="s">
        <v>101</v>
      </c>
      <c r="C34" s="60" t="s">
        <v>35</v>
      </c>
      <c r="D34" s="60"/>
      <c r="E34" s="61" t="s">
        <v>58</v>
      </c>
      <c r="F34" s="61"/>
      <c r="G34" s="62" t="s">
        <v>44</v>
      </c>
      <c r="H34" s="61"/>
      <c r="I34" s="61"/>
      <c r="J34" s="61"/>
      <c r="K34" s="61"/>
      <c r="L34" s="61"/>
      <c r="M34" s="8" t="s">
        <v>38</v>
      </c>
      <c r="N34" s="61"/>
      <c r="O34" s="61"/>
      <c r="P34" s="61"/>
      <c r="Q34" s="61"/>
      <c r="R34" s="63"/>
      <c r="S34" s="38" t="n">
        <f aca="false">(R34/100)*Q34</f>
        <v>0</v>
      </c>
      <c r="T34" s="24"/>
      <c r="U34" s="25"/>
      <c r="V34" s="6"/>
      <c r="W34" s="6"/>
      <c r="X34" s="6"/>
      <c r="Y34" s="6"/>
      <c r="Z34" s="6"/>
      <c r="AA34" s="6"/>
      <c r="AB34" s="6"/>
      <c r="AC34" s="6"/>
      <c r="AD34" s="6"/>
    </row>
    <row r="35" customFormat="false" ht="13.8" hidden="false" customHeight="false" outlineLevel="0" collapsed="false">
      <c r="A35" s="18"/>
      <c r="B35" s="19" t="s">
        <v>102</v>
      </c>
      <c r="C35" s="19"/>
      <c r="D35" s="19"/>
      <c r="E35" s="19"/>
      <c r="F35" s="19"/>
      <c r="G35" s="20"/>
      <c r="H35" s="20"/>
      <c r="I35" s="20"/>
      <c r="J35" s="64"/>
      <c r="K35" s="64"/>
      <c r="L35" s="64"/>
      <c r="M35" s="64"/>
      <c r="N35" s="64"/>
      <c r="O35" s="64"/>
      <c r="P35" s="64"/>
      <c r="Q35" s="20"/>
      <c r="R35" s="22"/>
      <c r="S35" s="64"/>
      <c r="T35" s="24"/>
      <c r="U35" s="25"/>
      <c r="V35" s="6"/>
      <c r="W35" s="6"/>
      <c r="X35" s="6"/>
      <c r="Y35" s="6"/>
      <c r="Z35" s="6"/>
      <c r="AA35" s="6"/>
      <c r="AB35" s="6"/>
      <c r="AC35" s="6"/>
      <c r="AD35" s="6"/>
    </row>
    <row r="36" customFormat="false" ht="15" hidden="false" customHeight="false" outlineLevel="0" collapsed="false">
      <c r="A36" s="18"/>
      <c r="B36" s="36" t="s">
        <v>103</v>
      </c>
      <c r="C36" s="65" t="s">
        <v>104</v>
      </c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  <c r="Q36" s="65"/>
      <c r="R36" s="65"/>
      <c r="S36" s="65"/>
      <c r="T36" s="24"/>
      <c r="U36" s="25"/>
      <c r="V36" s="6"/>
      <c r="W36" s="6"/>
      <c r="X36" s="6"/>
      <c r="Y36" s="6"/>
      <c r="Z36" s="6"/>
      <c r="AA36" s="6"/>
      <c r="AB36" s="6"/>
      <c r="AC36" s="6"/>
      <c r="AD36" s="6"/>
    </row>
    <row r="37" customFormat="false" ht="13.8" hidden="false" customHeight="false" outlineLevel="0" collapsed="false">
      <c r="A37" s="18"/>
      <c r="B37" s="37" t="s">
        <v>105</v>
      </c>
      <c r="C37" s="38" t="s">
        <v>35</v>
      </c>
      <c r="D37" s="66" t="s">
        <v>106</v>
      </c>
      <c r="E37" s="38" t="s">
        <v>36</v>
      </c>
      <c r="F37" s="38"/>
      <c r="G37" s="67" t="s">
        <v>37</v>
      </c>
      <c r="H37" s="38"/>
      <c r="I37" s="38"/>
      <c r="J37" s="38"/>
      <c r="K37" s="38" t="n">
        <v>3</v>
      </c>
      <c r="L37" s="38" t="n">
        <v>1</v>
      </c>
      <c r="M37" s="38" t="s">
        <v>38</v>
      </c>
      <c r="N37" s="38" t="s">
        <v>107</v>
      </c>
      <c r="O37" s="38" t="n">
        <v>1</v>
      </c>
      <c r="P37" s="38" t="n">
        <v>3</v>
      </c>
      <c r="Q37" s="37" t="n">
        <v>33</v>
      </c>
      <c r="R37" s="37" t="n">
        <v>6</v>
      </c>
      <c r="S37" s="38" t="n">
        <f aca="false">(R37/100)*Q37</f>
        <v>1.98</v>
      </c>
      <c r="T37" s="24"/>
      <c r="U37" s="25"/>
      <c r="V37" s="6"/>
      <c r="W37" s="6"/>
      <c r="X37" s="6"/>
      <c r="Y37" s="6"/>
      <c r="Z37" s="6"/>
      <c r="AA37" s="6"/>
      <c r="AB37" s="6"/>
      <c r="AC37" s="6"/>
      <c r="AD37" s="6"/>
    </row>
    <row r="38" customFormat="false" ht="13.8" hidden="false" customHeight="false" outlineLevel="0" collapsed="false">
      <c r="A38" s="18"/>
      <c r="B38" s="37" t="s">
        <v>108</v>
      </c>
      <c r="C38" s="38" t="s">
        <v>49</v>
      </c>
      <c r="D38" s="66" t="s">
        <v>109</v>
      </c>
      <c r="E38" s="38" t="s">
        <v>43</v>
      </c>
      <c r="F38" s="38"/>
      <c r="G38" s="37" t="s">
        <v>51</v>
      </c>
      <c r="H38" s="38"/>
      <c r="I38" s="38" t="s">
        <v>110</v>
      </c>
      <c r="J38" s="38"/>
      <c r="K38" s="38" t="n">
        <v>3</v>
      </c>
      <c r="L38" s="38" t="n">
        <v>5</v>
      </c>
      <c r="M38" s="38" t="s">
        <v>46</v>
      </c>
      <c r="N38" s="38" t="s">
        <v>111</v>
      </c>
      <c r="O38" s="38" t="n">
        <v>0</v>
      </c>
      <c r="P38" s="38" t="n">
        <v>3</v>
      </c>
      <c r="Q38" s="37" t="n">
        <v>100</v>
      </c>
      <c r="R38" s="37" t="n">
        <v>4</v>
      </c>
      <c r="S38" s="38" t="n">
        <f aca="false">(R38/100)*Q38</f>
        <v>4</v>
      </c>
      <c r="T38" s="24"/>
      <c r="U38" s="25"/>
      <c r="V38" s="6"/>
      <c r="W38" s="6"/>
      <c r="X38" s="6"/>
      <c r="Y38" s="6"/>
      <c r="Z38" s="6"/>
      <c r="AA38" s="6"/>
      <c r="AB38" s="6"/>
      <c r="AC38" s="6"/>
      <c r="AD38" s="6"/>
    </row>
    <row r="39" customFormat="false" ht="15" hidden="false" customHeight="false" outlineLevel="0" collapsed="false">
      <c r="A39" s="18"/>
      <c r="B39" s="36" t="s">
        <v>112</v>
      </c>
      <c r="C39" s="58" t="s">
        <v>113</v>
      </c>
      <c r="D39" s="58"/>
      <c r="E39" s="58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24"/>
      <c r="U39" s="25"/>
      <c r="V39" s="6"/>
      <c r="W39" s="6"/>
      <c r="X39" s="6"/>
      <c r="Y39" s="6"/>
      <c r="Z39" s="6"/>
      <c r="AA39" s="6"/>
      <c r="AB39" s="6"/>
      <c r="AC39" s="6"/>
      <c r="AD39" s="6"/>
    </row>
    <row r="40" customFormat="false" ht="17.9" hidden="false" customHeight="false" outlineLevel="0" collapsed="false">
      <c r="A40" s="6"/>
      <c r="B40" s="37" t="s">
        <v>114</v>
      </c>
      <c r="C40" s="37" t="s">
        <v>35</v>
      </c>
      <c r="D40" s="50" t="s">
        <v>115</v>
      </c>
      <c r="E40" s="51" t="s">
        <v>43</v>
      </c>
      <c r="F40" s="52"/>
      <c r="G40" s="37" t="s">
        <v>44</v>
      </c>
      <c r="H40" s="37"/>
      <c r="I40" s="38" t="s">
        <v>116</v>
      </c>
      <c r="J40" s="38"/>
      <c r="K40" s="38" t="n">
        <v>3</v>
      </c>
      <c r="L40" s="38" t="n">
        <v>3</v>
      </c>
      <c r="M40" s="37" t="s">
        <v>38</v>
      </c>
      <c r="N40" s="37" t="s">
        <v>79</v>
      </c>
      <c r="O40" s="68" t="n">
        <f aca="false">L2a!B19</f>
        <v>245.8</v>
      </c>
      <c r="P40" s="41" t="n">
        <f aca="false">L2a!C19</f>
        <v>30</v>
      </c>
      <c r="Q40" s="69" t="n">
        <f aca="false">L2a!E19</f>
        <v>819.333333333333</v>
      </c>
      <c r="R40" s="37" t="n">
        <v>5</v>
      </c>
      <c r="S40" s="38" t="n">
        <f aca="false">(R40/100)*Q40</f>
        <v>40.9666666666667</v>
      </c>
      <c r="T40" s="70"/>
      <c r="U40" s="6"/>
      <c r="V40" s="6"/>
      <c r="W40" s="6"/>
      <c r="X40" s="6"/>
      <c r="Y40" s="6"/>
      <c r="Z40" s="6"/>
      <c r="AA40" s="6"/>
      <c r="AB40" s="6"/>
      <c r="AC40" s="6"/>
      <c r="AD40" s="6"/>
    </row>
    <row r="41" customFormat="false" ht="13.8" hidden="false" customHeight="false" outlineLevel="0" collapsed="false">
      <c r="A41" s="6"/>
      <c r="B41" s="71" t="s">
        <v>117</v>
      </c>
      <c r="C41" s="71"/>
      <c r="D41" s="71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2"/>
      <c r="R41" s="72" t="n">
        <f aca="false">SUM(R12:R40)</f>
        <v>100</v>
      </c>
      <c r="S41" s="73" t="n">
        <f aca="false">SUM(S12:S40)</f>
        <v>108.084262820513</v>
      </c>
      <c r="T41" s="70"/>
      <c r="U41" s="6"/>
      <c r="V41" s="6"/>
      <c r="W41" s="6"/>
      <c r="X41" s="6"/>
      <c r="Y41" s="6"/>
      <c r="Z41" s="6"/>
      <c r="AA41" s="6"/>
      <c r="AB41" s="6"/>
      <c r="AC41" s="6"/>
      <c r="AD41" s="6"/>
    </row>
    <row r="43" customFormat="false" ht="13.8" hidden="false" customHeight="false" outlineLevel="0" collapsed="false">
      <c r="A43" s="74"/>
      <c r="B43" s="6"/>
      <c r="C43" s="6"/>
      <c r="D43" s="75" t="s">
        <v>118</v>
      </c>
      <c r="E43" s="75"/>
      <c r="F43" s="75"/>
      <c r="G43" s="75"/>
      <c r="H43" s="75"/>
      <c r="I43" s="75"/>
      <c r="J43" s="75"/>
      <c r="K43" s="75"/>
      <c r="L43" s="75"/>
      <c r="M43" s="6"/>
      <c r="N43" s="6"/>
      <c r="O43" s="6"/>
      <c r="P43" s="6"/>
      <c r="Q43" s="25"/>
      <c r="R43" s="25"/>
      <c r="S43" s="6"/>
      <c r="T43" s="70"/>
    </row>
    <row r="44" customFormat="false" ht="13.8" hidden="false" customHeight="false" outlineLevel="0" collapsed="false">
      <c r="A44" s="74"/>
      <c r="B44" s="6"/>
      <c r="C44" s="6"/>
      <c r="D44" s="75" t="s">
        <v>119</v>
      </c>
      <c r="E44" s="75"/>
      <c r="F44" s="75"/>
      <c r="G44" s="6"/>
      <c r="H44" s="6" t="s">
        <v>120</v>
      </c>
      <c r="I44" s="6"/>
      <c r="J44" s="6"/>
      <c r="K44" s="6"/>
      <c r="L44" s="6"/>
      <c r="M44" s="6"/>
      <c r="N44" s="6" t="s">
        <v>121</v>
      </c>
      <c r="O44" s="6"/>
      <c r="P44" s="6"/>
      <c r="Q44" s="6"/>
      <c r="R44" s="6"/>
      <c r="S44" s="6"/>
      <c r="T44" s="70"/>
    </row>
    <row r="45" customFormat="false" ht="13.8" hidden="false" customHeight="false" outlineLevel="0" collapsed="false">
      <c r="A45" s="74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70"/>
    </row>
    <row r="46" customFormat="false" ht="13.8" hidden="false" customHeight="false" outlineLevel="0" collapsed="false">
      <c r="A46" s="74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70"/>
    </row>
    <row r="47" customFormat="false" ht="13.8" hidden="false" customHeight="false" outlineLevel="0" collapsed="false">
      <c r="A47" s="74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70"/>
    </row>
    <row r="48" customFormat="false" ht="13.8" hidden="false" customHeight="false" outlineLevel="0" collapsed="false">
      <c r="A48" s="74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70"/>
    </row>
    <row r="49" customFormat="false" ht="13.8" hidden="false" customHeight="false" outlineLevel="0" collapsed="false">
      <c r="A49" s="74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70"/>
    </row>
    <row r="50" customFormat="false" ht="13.8" hidden="false" customHeight="false" outlineLevel="0" collapsed="false">
      <c r="A50" s="74"/>
      <c r="B50" s="6"/>
      <c r="C50" s="6"/>
      <c r="D50" s="76" t="s">
        <v>6</v>
      </c>
      <c r="E50" s="6"/>
      <c r="F50" s="6"/>
      <c r="G50" s="6"/>
      <c r="H50" s="77" t="s">
        <v>122</v>
      </c>
      <c r="I50" s="77"/>
      <c r="J50" s="77"/>
      <c r="K50" s="77"/>
      <c r="L50" s="6"/>
      <c r="M50" s="6"/>
      <c r="N50" s="76" t="s">
        <v>123</v>
      </c>
      <c r="O50" s="6"/>
      <c r="P50" s="6"/>
      <c r="Q50" s="6"/>
      <c r="R50" s="6"/>
      <c r="S50" s="6"/>
      <c r="T50" s="70"/>
    </row>
    <row r="51" customFormat="false" ht="13.8" hidden="false" customHeight="false" outlineLevel="0" collapsed="false">
      <c r="A51" s="6"/>
      <c r="B51" s="6"/>
      <c r="C51" s="6"/>
      <c r="D51" s="77" t="s">
        <v>124</v>
      </c>
      <c r="E51" s="77"/>
      <c r="F51" s="77"/>
      <c r="G51" s="6"/>
      <c r="H51" s="76" t="s">
        <v>125</v>
      </c>
      <c r="I51" s="6"/>
      <c r="J51" s="6"/>
      <c r="K51" s="6"/>
      <c r="L51" s="6"/>
      <c r="M51" s="6"/>
      <c r="N51" s="77" t="s">
        <v>126</v>
      </c>
      <c r="O51" s="77"/>
      <c r="P51" s="77"/>
      <c r="Q51" s="6"/>
      <c r="R51" s="6"/>
      <c r="S51" s="6"/>
      <c r="T51" s="70"/>
    </row>
    <row r="52" customFormat="false" ht="13.8" hidden="false" customHeight="false" outlineLevel="0" collapsed="false">
      <c r="A52" s="78"/>
      <c r="B52" s="79"/>
      <c r="C52" s="79"/>
      <c r="D52" s="79"/>
      <c r="E52" s="79"/>
      <c r="F52" s="79"/>
      <c r="G52" s="79"/>
      <c r="H52" s="79"/>
      <c r="I52" s="79"/>
      <c r="J52" s="79"/>
      <c r="K52" s="79"/>
      <c r="L52" s="79"/>
      <c r="M52" s="79"/>
      <c r="N52" s="79"/>
      <c r="O52" s="79"/>
      <c r="P52" s="79"/>
      <c r="Q52" s="79"/>
      <c r="R52" s="79"/>
      <c r="S52" s="79"/>
      <c r="T52" s="80"/>
    </row>
  </sheetData>
  <mergeCells count="44">
    <mergeCell ref="B1:S1"/>
    <mergeCell ref="B2:S2"/>
    <mergeCell ref="B4:C4"/>
    <mergeCell ref="D4:J4"/>
    <mergeCell ref="K4:L4"/>
    <mergeCell ref="M4:S4"/>
    <mergeCell ref="B5:C5"/>
    <mergeCell ref="D5:J5"/>
    <mergeCell ref="K5:L5"/>
    <mergeCell ref="M5:S5"/>
    <mergeCell ref="B6:C6"/>
    <mergeCell ref="D6:J6"/>
    <mergeCell ref="K6:L6"/>
    <mergeCell ref="M6:S6"/>
    <mergeCell ref="B8:B9"/>
    <mergeCell ref="D8:D9"/>
    <mergeCell ref="F8:F9"/>
    <mergeCell ref="G8:G9"/>
    <mergeCell ref="H8:H9"/>
    <mergeCell ref="I8:I9"/>
    <mergeCell ref="K8:L8"/>
    <mergeCell ref="M8:M9"/>
    <mergeCell ref="N8:N9"/>
    <mergeCell ref="Q8:Q9"/>
    <mergeCell ref="S8:S9"/>
    <mergeCell ref="B10:D10"/>
    <mergeCell ref="C11:S11"/>
    <mergeCell ref="C13:S13"/>
    <mergeCell ref="B16:D16"/>
    <mergeCell ref="C17:S17"/>
    <mergeCell ref="C20:S20"/>
    <mergeCell ref="B22:F22"/>
    <mergeCell ref="C23:S23"/>
    <mergeCell ref="C31:S31"/>
    <mergeCell ref="C33:S33"/>
    <mergeCell ref="B35:F35"/>
    <mergeCell ref="C36:S36"/>
    <mergeCell ref="C39:S39"/>
    <mergeCell ref="B41:P41"/>
    <mergeCell ref="D43:L43"/>
    <mergeCell ref="D44:F44"/>
    <mergeCell ref="H50:K50"/>
    <mergeCell ref="D51:F51"/>
    <mergeCell ref="N51:P51"/>
  </mergeCells>
  <dataValidations count="4">
    <dataValidation allowBlank="true" errorStyle="stop" operator="between" showDropDown="false" showErrorMessage="true" showInputMessage="false" sqref="E12 E14:E15 E18:E19 E21 E24:E27 E29:E30 E32 E34 E37:E38 E40" type="list">
      <formula1>"VAM,HAM,Job Desc,Initiative,Problem,Boundaries"</formula1>
      <formula2>0</formula2>
    </dataValidation>
    <dataValidation allowBlank="true" errorStyle="stop" operator="between" showDropDown="false" showErrorMessage="true" showInputMessage="false" sqref="C12 C14:C15 C18:C19 C21 C24:C27 C29:C30 C32 C34 C37:C38 C40" type="list">
      <formula1>"IDR,%,#"</formula1>
      <formula2>0</formula2>
    </dataValidation>
    <dataValidation allowBlank="true" errorStyle="stop" operator="between" showDropDown="false" showErrorMessage="true" showInputMessage="false" sqref="M12 M14:M15 M18:M19 M21 M24:M27 M29:M30 M32 M34 M37:M38 M40" type="list">
      <formula1>"Maksimal,Minimal,MIn-Max"</formula1>
      <formula2>0</formula2>
    </dataValidation>
    <dataValidation allowBlank="true" errorStyle="stop" operator="between" showDropDown="false" showErrorMessage="true" showInputMessage="false" sqref="G12 G14:G15 G18:G19 G21 G24:G27 G29:G30 G32 G34 G37:G38 G40" type="list">
      <formula1>"Project/ Event,Harian,Mingguan,Bulanan,Quarter (3bln),Semester,Tahunan"</formula1>
      <formula2>0</formula2>
    </dataValidation>
  </dataValidations>
  <hyperlinks>
    <hyperlink ref="D14" location="F2a!A1" display="Realisasi Kasbon"/>
    <hyperlink ref="D15" location="F2b!A1" display="Asset yang tidak sesuai"/>
    <hyperlink ref="D21" location="'C2a'!A1" display="Macro "/>
    <hyperlink ref="D24" location="B1a!A1" display="Insiden Keamanan Data"/>
    <hyperlink ref="D25" location="B1b!A1" display="Kecelakaan Kerja"/>
    <hyperlink ref="D26" location="B1c!A1" display="Rata-rata waktu penyelesaian Tiket IT"/>
    <hyperlink ref="D27" location="B1d!A1" display="Kasus Downtime Server"/>
    <hyperlink ref="D30" location="B1e!A1" display="Temuan Audit Eksternal"/>
    <hyperlink ref="D32" location="B2a!A1" display="Inovasi Terimplementasi"/>
    <hyperlink ref="D37" location="L1a!A1" display="Talent Readiness"/>
    <hyperlink ref="D38" location="L1b!A1" display="Karyawan resign dalam 3-6 bulan sejak OJT"/>
    <hyperlink ref="D40" location="L2a!A1" display="Rata-rata jam learning karyawan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12"/>
  <sheetViews>
    <sheetView showFormulas="false" showGridLines="true" showRowColHeaders="true" showZeros="true" rightToLeft="false" tabSelected="false" showOutlineSymbols="true" defaultGridColor="true" view="normal" topLeftCell="C1" colorId="64" zoomScale="120" zoomScaleNormal="120" zoomScalePageLayoutView="100" workbookViewId="0">
      <selection pane="topLeft" activeCell="E4" activeCellId="0" sqref="E4"/>
    </sheetView>
  </sheetViews>
  <sheetFormatPr defaultColWidth="8.65234375" defaultRowHeight="12" zeroHeight="false" outlineLevelRow="0" outlineLevelCol="0"/>
  <cols>
    <col collapsed="false" customWidth="true" hidden="false" outlineLevel="0" max="2" min="2" style="1" width="17.36"/>
    <col collapsed="false" customWidth="true" hidden="false" outlineLevel="0" max="3" min="3" style="1" width="24.82"/>
    <col collapsed="false" customWidth="true" hidden="false" outlineLevel="0" max="4" min="4" style="1" width="23.27"/>
    <col collapsed="false" customWidth="true" hidden="false" outlineLevel="0" max="5" min="5" style="1" width="26.46"/>
  </cols>
  <sheetData>
    <row r="1" customFormat="false" ht="12.65" hidden="false" customHeight="false" outlineLevel="0" collapsed="false"/>
    <row r="2" customFormat="false" ht="12.65" hidden="false" customHeight="false" outlineLevel="0" collapsed="false">
      <c r="B2" s="81" t="s">
        <v>127</v>
      </c>
      <c r="C2" s="81" t="s">
        <v>128</v>
      </c>
      <c r="D2" s="81" t="s">
        <v>129</v>
      </c>
      <c r="E2" s="81" t="s">
        <v>130</v>
      </c>
    </row>
    <row r="3" customFormat="false" ht="12.65" hidden="false" customHeight="false" outlineLevel="0" collapsed="false">
      <c r="B3" s="82" t="s">
        <v>41</v>
      </c>
      <c r="C3" s="82" t="s">
        <v>42</v>
      </c>
      <c r="D3" s="82" t="s">
        <v>131</v>
      </c>
      <c r="E3" s="83"/>
    </row>
    <row r="4" customFormat="false" ht="12.65" hidden="false" customHeight="false" outlineLevel="0" collapsed="false">
      <c r="B4" s="82" t="s">
        <v>48</v>
      </c>
      <c r="C4" s="82" t="s">
        <v>132</v>
      </c>
      <c r="D4" s="82" t="s">
        <v>131</v>
      </c>
      <c r="E4" s="82" t="s">
        <v>133</v>
      </c>
    </row>
    <row r="5" customFormat="false" ht="12.65" hidden="false" customHeight="false" outlineLevel="0" collapsed="false">
      <c r="B5" s="82" t="s">
        <v>69</v>
      </c>
      <c r="C5" s="82" t="s">
        <v>70</v>
      </c>
      <c r="D5" s="82" t="s">
        <v>134</v>
      </c>
      <c r="E5" s="83"/>
    </row>
    <row r="6" customFormat="false" ht="12.65" hidden="false" customHeight="false" outlineLevel="0" collapsed="false">
      <c r="B6" s="82" t="s">
        <v>73</v>
      </c>
      <c r="C6" s="82" t="s">
        <v>74</v>
      </c>
      <c r="D6" s="82" t="s">
        <v>134</v>
      </c>
      <c r="E6" s="83"/>
    </row>
    <row r="7" customFormat="false" ht="12.65" hidden="false" customHeight="false" outlineLevel="0" collapsed="false">
      <c r="B7" s="82" t="s">
        <v>76</v>
      </c>
      <c r="C7" s="82" t="s">
        <v>135</v>
      </c>
      <c r="D7" s="82" t="s">
        <v>134</v>
      </c>
      <c r="E7" s="83"/>
    </row>
    <row r="8" customFormat="false" ht="12.65" hidden="false" customHeight="false" outlineLevel="0" collapsed="false">
      <c r="B8" s="82" t="s">
        <v>80</v>
      </c>
      <c r="C8" s="82" t="s">
        <v>136</v>
      </c>
      <c r="D8" s="82" t="s">
        <v>134</v>
      </c>
      <c r="E8" s="83"/>
    </row>
    <row r="9" customFormat="false" ht="12.65" hidden="false" customHeight="false" outlineLevel="0" collapsed="false">
      <c r="B9" s="82" t="s">
        <v>89</v>
      </c>
      <c r="C9" s="82" t="s">
        <v>90</v>
      </c>
      <c r="D9" s="82" t="s">
        <v>131</v>
      </c>
      <c r="E9" s="82" t="s">
        <v>133</v>
      </c>
    </row>
    <row r="10" customFormat="false" ht="12.65" hidden="false" customHeight="false" outlineLevel="0" collapsed="false">
      <c r="B10" s="82" t="s">
        <v>137</v>
      </c>
      <c r="C10" s="82" t="s">
        <v>138</v>
      </c>
      <c r="D10" s="82" t="s">
        <v>131</v>
      </c>
      <c r="E10" s="82" t="s">
        <v>133</v>
      </c>
    </row>
    <row r="11" customFormat="false" ht="12.65" hidden="false" customHeight="false" outlineLevel="0" collapsed="false">
      <c r="B11" s="82" t="s">
        <v>105</v>
      </c>
      <c r="C11" s="82" t="s">
        <v>106</v>
      </c>
      <c r="D11" s="82" t="s">
        <v>134</v>
      </c>
      <c r="E11" s="83"/>
    </row>
    <row r="12" customFormat="false" ht="12.65" hidden="false" customHeight="false" outlineLevel="0" collapsed="false">
      <c r="B12" s="82" t="s">
        <v>114</v>
      </c>
      <c r="C12" s="82" t="s">
        <v>139</v>
      </c>
      <c r="D12" s="82" t="s">
        <v>134</v>
      </c>
      <c r="E12" s="8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E20" activeCellId="0" sqref="E20"/>
    </sheetView>
  </sheetViews>
  <sheetFormatPr defaultColWidth="12.66796875" defaultRowHeight="12" zeroHeight="false" outlineLevelRow="0" outlineLevelCol="0"/>
  <cols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8.63"/>
    <col collapsed="false" customWidth="true" hidden="false" outlineLevel="0" max="5" min="5" style="1" width="9.46"/>
    <col collapsed="false" customWidth="true" hidden="false" outlineLevel="0" max="6" min="6" style="1" width="20.91"/>
  </cols>
  <sheetData>
    <row r="1" customFormat="false" ht="17.25" hidden="false" customHeight="false" outlineLevel="0" collapsed="false">
      <c r="A1" s="84" t="s">
        <v>140</v>
      </c>
      <c r="B1" s="85" t="s">
        <v>35</v>
      </c>
      <c r="C1" s="86" t="s">
        <v>42</v>
      </c>
      <c r="D1" s="87"/>
      <c r="E1" s="87"/>
      <c r="F1" s="87"/>
      <c r="G1" s="87"/>
      <c r="H1" s="87"/>
      <c r="I1" s="87"/>
      <c r="J1" s="87"/>
      <c r="K1" s="87"/>
      <c r="L1" s="87"/>
      <c r="M1" s="87"/>
    </row>
    <row r="2" customFormat="false" ht="15.75" hidden="false" customHeight="true" outlineLevel="0" collapsed="false">
      <c r="A2" s="84" t="s">
        <v>14</v>
      </c>
      <c r="B2" s="88" t="s">
        <v>44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customFormat="false" ht="15.75" hidden="false" customHeight="true" outlineLevel="0" collapsed="false">
      <c r="A3" s="84" t="s">
        <v>19</v>
      </c>
      <c r="B3" s="88" t="s">
        <v>46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customFormat="false" ht="12.65" hidden="false" customHeight="false" outlineLevel="0" collapsed="false">
      <c r="D5" s="87"/>
      <c r="E5" s="87"/>
      <c r="F5" s="87"/>
      <c r="G5" s="87"/>
      <c r="H5" s="87"/>
      <c r="I5" s="87"/>
      <c r="J5" s="87"/>
      <c r="K5" s="87"/>
      <c r="L5" s="87"/>
      <c r="M5" s="87"/>
    </row>
    <row r="6" customFormat="false" ht="12.65" hidden="false" customHeight="false" outlineLevel="0" collapsed="false">
      <c r="A6" s="89" t="s">
        <v>14</v>
      </c>
      <c r="B6" s="90" t="s">
        <v>141</v>
      </c>
      <c r="C6" s="90" t="s">
        <v>142</v>
      </c>
      <c r="D6" s="90" t="s">
        <v>29</v>
      </c>
      <c r="E6" s="90" t="s">
        <v>23</v>
      </c>
      <c r="F6" s="91" t="s">
        <v>143</v>
      </c>
      <c r="G6" s="87"/>
      <c r="H6" s="87"/>
      <c r="I6" s="87"/>
      <c r="J6" s="87"/>
      <c r="K6" s="87"/>
      <c r="L6" s="87"/>
      <c r="M6" s="87"/>
    </row>
    <row r="7" customFormat="false" ht="12.65" hidden="false" customHeight="false" outlineLevel="0" collapsed="false">
      <c r="A7" s="92" t="s">
        <v>144</v>
      </c>
      <c r="B7" s="93" t="n">
        <v>77.84</v>
      </c>
      <c r="C7" s="94" t="n">
        <v>3</v>
      </c>
      <c r="D7" s="94" t="n">
        <v>5</v>
      </c>
      <c r="E7" s="95" t="n">
        <f aca="false">IF(ISBLANK(B7), 0,IF(B7&lt;=C7, 100, IF(B7&gt;=D7, IF(B7=D7, 80, 0), 100 - ((B7-C7)/(D7-C7) * 20))))</f>
        <v>0</v>
      </c>
      <c r="F7" s="96" t="str">
        <f aca="false">IF(ISBLANK(B7), "isi data dulu", IF(B7&lt;=C7, "sesuai target", IF(AND(B7&gt;C7,B7&lt;=D7), "di dalam target", IF(B7&gt;D7, "melebihi batas", ""))))</f>
        <v>melebihi batas</v>
      </c>
      <c r="G7" s="87"/>
      <c r="H7" s="87"/>
      <c r="I7" s="87"/>
      <c r="J7" s="87"/>
      <c r="K7" s="87"/>
      <c r="L7" s="87"/>
      <c r="M7" s="87"/>
    </row>
    <row r="8" customFormat="false" ht="12.65" hidden="false" customHeight="false" outlineLevel="0" collapsed="false">
      <c r="A8" s="97" t="s">
        <v>145</v>
      </c>
      <c r="B8" s="98" t="n">
        <v>22</v>
      </c>
      <c r="C8" s="99" t="n">
        <v>3</v>
      </c>
      <c r="D8" s="99" t="n">
        <v>5</v>
      </c>
      <c r="E8" s="100" t="n">
        <f aca="false">IF(ISBLANK(B8), 0,IF(B8&lt;=C8, 100, IF(B8&gt;=D8, IF(B8=D8, 80, 0), 100 - ((B8-C8)/(D8-C8) * 20))))</f>
        <v>0</v>
      </c>
      <c r="F8" s="101" t="str">
        <f aca="false">IF(ISBLANK(B8), "isi data dulu", IF(B8&lt;=C8, "sesuai target", IF(AND(B8&gt;C8,B8&lt;=D8), "di dalam target", IF(B8&gt;D8, "melebihi batas", ""))))</f>
        <v>melebihi batas</v>
      </c>
      <c r="G8" s="87"/>
      <c r="H8" s="87"/>
      <c r="I8" s="87"/>
      <c r="J8" s="87"/>
      <c r="K8" s="87"/>
      <c r="L8" s="87"/>
      <c r="M8" s="87"/>
    </row>
    <row r="9" customFormat="false" ht="12.65" hidden="false" customHeight="false" outlineLevel="0" collapsed="false">
      <c r="A9" s="92" t="s">
        <v>146</v>
      </c>
      <c r="B9" s="93" t="n">
        <v>22</v>
      </c>
      <c r="C9" s="94" t="n">
        <v>3</v>
      </c>
      <c r="D9" s="94" t="n">
        <v>5</v>
      </c>
      <c r="E9" s="95" t="n">
        <f aca="false">IF(ISBLANK(B9), 0,IF(B9&lt;=C9, 100, IF(B9&gt;=D9, IF(B9=D9, 80, 0), 100 - ((B9-C9)/(D9-C9) * 20))))</f>
        <v>0</v>
      </c>
      <c r="F9" s="96" t="str">
        <f aca="false">IF(ISBLANK(B9), "isi data dulu", IF(B9&lt;=C9, "sesuai target", IF(AND(B9&gt;C9,B9&lt;=D9), "di dalam target", IF(B9&gt;D9, "melebihi batas", ""))))</f>
        <v>melebihi batas</v>
      </c>
      <c r="G9" s="87"/>
      <c r="H9" s="87"/>
      <c r="I9" s="87"/>
      <c r="J9" s="87"/>
      <c r="K9" s="87"/>
      <c r="L9" s="87"/>
      <c r="M9" s="87"/>
    </row>
    <row r="10" customFormat="false" ht="12.65" hidden="false" customHeight="false" outlineLevel="0" collapsed="false">
      <c r="A10" s="97" t="s">
        <v>147</v>
      </c>
      <c r="B10" s="98" t="n">
        <v>8</v>
      </c>
      <c r="C10" s="99" t="n">
        <v>3</v>
      </c>
      <c r="D10" s="99" t="n">
        <v>5</v>
      </c>
      <c r="E10" s="100" t="n">
        <f aca="false">IF(ISBLANK(B10), 0,IF(B10&lt;=C10, 100, IF(B10&gt;=D10, IF(B10=D10, 80, 0), 100 - ((B10-C10)/(D10-C10) * 20))))</f>
        <v>0</v>
      </c>
      <c r="F10" s="101" t="str">
        <f aca="false">IF(ISBLANK(B10), "isi data dulu", IF(B10&lt;=C10, "sesuai target", IF(AND(B10&gt;C10,B10&lt;=D10), "di dalam target", IF(B10&gt;D10, "melebihi batas", ""))))</f>
        <v>melebihi batas</v>
      </c>
      <c r="G10" s="87"/>
      <c r="H10" s="87"/>
      <c r="I10" s="87"/>
      <c r="J10" s="87"/>
      <c r="K10" s="87"/>
      <c r="L10" s="87"/>
      <c r="M10" s="87"/>
    </row>
    <row r="11" customFormat="false" ht="12.65" hidden="false" customHeight="false" outlineLevel="0" collapsed="false">
      <c r="A11" s="92" t="s">
        <v>148</v>
      </c>
      <c r="B11" s="93" t="n">
        <v>12</v>
      </c>
      <c r="C11" s="94" t="n">
        <v>3</v>
      </c>
      <c r="D11" s="94" t="n">
        <v>5</v>
      </c>
      <c r="E11" s="95" t="n">
        <f aca="false">IF(ISBLANK(B11), 0,IF(B11&lt;=C11, 100, IF(B11&gt;=D11, IF(B11=D11, 80, 0), 100 - ((B11-C11)/(D11-C11) * 20))))</f>
        <v>0</v>
      </c>
      <c r="F11" s="96" t="str">
        <f aca="false">IF(ISBLANK(B11), "isi data dulu", IF(B11&lt;=C11, "sesuai target", IF(AND(B11&gt;C11,B11&lt;=D11), "di dalam target", IF(B11&gt;D11, "melebihi batas", ""))))</f>
        <v>melebihi batas</v>
      </c>
      <c r="G11" s="87"/>
      <c r="H11" s="87"/>
      <c r="I11" s="87"/>
      <c r="J11" s="87"/>
      <c r="K11" s="87"/>
      <c r="L11" s="87"/>
      <c r="M11" s="87"/>
    </row>
    <row r="12" customFormat="false" ht="12.65" hidden="false" customHeight="false" outlineLevel="0" collapsed="false">
      <c r="A12" s="97" t="s">
        <v>149</v>
      </c>
      <c r="B12" s="98" t="n">
        <v>12</v>
      </c>
      <c r="C12" s="99" t="n">
        <v>3</v>
      </c>
      <c r="D12" s="99" t="n">
        <v>5</v>
      </c>
      <c r="E12" s="100" t="n">
        <f aca="false">IF(ISBLANK(B12), 0,IF(B12&lt;=C12, 100, IF(B12&gt;=D12, IF(B12=D12, 80, 0), 100 - ((B12-C12)/(D12-C12) * 20))))</f>
        <v>0</v>
      </c>
      <c r="F12" s="101" t="str">
        <f aca="false">IF(ISBLANK(B12), "isi data dulu", IF(B12&lt;=C12, "sesuai target", IF(AND(B12&gt;C12,B12&lt;=D12), "di dalam target", IF(B12&gt;D12, "melebihi batas", ""))))</f>
        <v>melebihi batas</v>
      </c>
      <c r="G12" s="87"/>
      <c r="H12" s="87"/>
      <c r="I12" s="87"/>
      <c r="J12" s="87"/>
      <c r="K12" s="87"/>
      <c r="L12" s="87"/>
      <c r="M12" s="87"/>
    </row>
    <row r="13" customFormat="false" ht="12.65" hidden="false" customHeight="false" outlineLevel="0" collapsed="false">
      <c r="A13" s="92" t="s">
        <v>150</v>
      </c>
      <c r="B13" s="93" t="n">
        <v>5</v>
      </c>
      <c r="C13" s="94" t="n">
        <v>3</v>
      </c>
      <c r="D13" s="94" t="n">
        <v>5</v>
      </c>
      <c r="E13" s="100" t="n">
        <f aca="false">IF(ISBLANK(B13), 0,IF(B13&lt;=C13, 100, IF(B13&gt;=D13, IF(B13=D13, 80, 0), 100 - ((B13-C13)/(D13-C13) * 20))))</f>
        <v>80</v>
      </c>
      <c r="F13" s="96" t="str">
        <f aca="false">IF(ISBLANK(B13), "isi data dulu", IF(B13&lt;=C13, "sesuai target", IF(AND(B13&gt;C13,B13&lt;=D13), "di dalam target", IF(B13&gt;D13, "melebihi batas", ""))))</f>
        <v>di dalam target</v>
      </c>
      <c r="G13" s="87"/>
      <c r="H13" s="87"/>
      <c r="I13" s="87"/>
      <c r="J13" s="87"/>
      <c r="K13" s="87"/>
      <c r="L13" s="87"/>
      <c r="M13" s="87"/>
    </row>
    <row r="14" customFormat="false" ht="12.65" hidden="false" customHeight="false" outlineLevel="0" collapsed="false">
      <c r="A14" s="97" t="s">
        <v>151</v>
      </c>
      <c r="B14" s="98" t="n">
        <v>14</v>
      </c>
      <c r="C14" s="99" t="n">
        <v>3</v>
      </c>
      <c r="D14" s="99" t="n">
        <v>5</v>
      </c>
      <c r="E14" s="100" t="n">
        <f aca="false">IF(ISBLANK(B14), 0,IF(B14&lt;=C14, 100, IF(B14&gt;=D14, IF(B14=D14, 80, 0), 100 - ((B14-C14)/(D14-C14) * 20))))</f>
        <v>0</v>
      </c>
      <c r="F14" s="101" t="str">
        <f aca="false">IF(ISBLANK(B14), "isi data dulu", IF(B14&lt;=C14, "sesuai target", IF(AND(B14&gt;C14,B14&lt;=D14), "di dalam target", IF(B14&gt;D14, "melebihi batas", ""))))</f>
        <v>melebihi batas</v>
      </c>
      <c r="G14" s="87"/>
      <c r="H14" s="87"/>
      <c r="I14" s="87"/>
      <c r="J14" s="87"/>
      <c r="K14" s="87"/>
      <c r="L14" s="87"/>
      <c r="M14" s="87"/>
    </row>
    <row r="15" customFormat="false" ht="12.65" hidden="false" customHeight="false" outlineLevel="0" collapsed="false">
      <c r="A15" s="92" t="s">
        <v>152</v>
      </c>
      <c r="B15" s="93" t="n">
        <v>9</v>
      </c>
      <c r="C15" s="94" t="n">
        <v>3</v>
      </c>
      <c r="D15" s="94" t="n">
        <v>5</v>
      </c>
      <c r="E15" s="100" t="n">
        <f aca="false">IF(ISBLANK(B15), 0,IF(B15&lt;=C15, 100, IF(B15&gt;=D15, IF(B15=D15, 80, 0), 100 - ((B15-C15)/(D15-C15) * 20))))</f>
        <v>0</v>
      </c>
      <c r="F15" s="96" t="str">
        <f aca="false">IF(ISBLANK(B15), "isi data dulu", IF(B15&lt;=C15, "sesuai target", IF(AND(B15&gt;C15,B15&lt;=D15), "di dalam target", IF(B15&gt;D15, "melebihi batas", ""))))</f>
        <v>melebihi batas</v>
      </c>
      <c r="G15" s="87"/>
      <c r="H15" s="87"/>
      <c r="I15" s="87"/>
      <c r="J15" s="87"/>
      <c r="K15" s="87"/>
      <c r="L15" s="87"/>
      <c r="M15" s="87"/>
    </row>
    <row r="16" customFormat="false" ht="12.65" hidden="false" customHeight="false" outlineLevel="0" collapsed="false">
      <c r="A16" s="97" t="s">
        <v>153</v>
      </c>
      <c r="B16" s="98" t="n">
        <v>13</v>
      </c>
      <c r="C16" s="99" t="n">
        <v>3</v>
      </c>
      <c r="D16" s="99" t="n">
        <v>5</v>
      </c>
      <c r="E16" s="100" t="n">
        <f aca="false">IF(ISBLANK(B16), 0,IF(B16&lt;=C16, 100, IF(B16&gt;=D16, IF(B16=D16, 80, 0), 100 - ((B16-C16)/(D16-C16) * 20))))</f>
        <v>0</v>
      </c>
      <c r="F16" s="101" t="str">
        <f aca="false">IF(ISBLANK(B16), "isi data dulu", IF(B16&lt;=C16, "sesuai target", IF(AND(B16&gt;C16,B16&lt;=D16), "di dalam target", IF(B16&gt;D16, "melebihi batas", ""))))</f>
        <v>melebihi batas</v>
      </c>
      <c r="G16" s="87"/>
      <c r="H16" s="87"/>
      <c r="I16" s="87"/>
      <c r="J16" s="87"/>
      <c r="K16" s="87"/>
      <c r="L16" s="87"/>
      <c r="M16" s="87"/>
    </row>
    <row r="17" customFormat="false" ht="12.65" hidden="false" customHeight="false" outlineLevel="0" collapsed="false">
      <c r="A17" s="92" t="s">
        <v>154</v>
      </c>
      <c r="B17" s="93"/>
      <c r="C17" s="94"/>
      <c r="D17" s="94"/>
      <c r="E17" s="100" t="n">
        <f aca="false">IF(ISBLANK(B17), 0,IF(B17&lt;=C17, 100, IF(B17&gt;=D17, IF(B17=D17, 80, 0), 100 - ((B17-C17)/(D17-C17) * 20))))</f>
        <v>0</v>
      </c>
      <c r="F17" s="96" t="str">
        <f aca="false">IF(ISBLANK(B17), "isi data dulu", IF(B17&lt;=C17, "sesuai target", IF(AND(B17&gt;C17,B17&lt;=D17), "di dalam target", IF(B17&gt;D17, "melebihi batas", ""))))</f>
        <v>isi data dulu</v>
      </c>
      <c r="G17" s="87"/>
      <c r="H17" s="87"/>
      <c r="I17" s="87"/>
      <c r="J17" s="87"/>
      <c r="K17" s="87"/>
      <c r="L17" s="87"/>
      <c r="M17" s="87"/>
    </row>
    <row r="18" customFormat="false" ht="12.65" hidden="false" customHeight="false" outlineLevel="0" collapsed="false">
      <c r="A18" s="97" t="s">
        <v>155</v>
      </c>
      <c r="B18" s="98"/>
      <c r="C18" s="99"/>
      <c r="D18" s="99"/>
      <c r="E18" s="100" t="n">
        <f aca="false">IF(ISBLANK(B18), 0,IF(B18&lt;=C18, 100, IF(B18&gt;=D18, IF(B18=D18, 80, 0), 100 - ((B18-C18)/(D18-C18) * 20))))</f>
        <v>0</v>
      </c>
      <c r="F18" s="101" t="str">
        <f aca="false">IF(ISBLANK(B18), "isi data dulu", IF(B18&lt;=C18, "sesuai target", IF(AND(B18&gt;C18,B18&lt;=D18), "di dalam target", IF(B18&gt;D18, "melebihi batas", ""))))</f>
        <v>isi data dulu</v>
      </c>
      <c r="G18" s="87"/>
      <c r="H18" s="87"/>
      <c r="I18" s="87"/>
      <c r="J18" s="87"/>
      <c r="K18" s="87"/>
      <c r="L18" s="87"/>
      <c r="M18" s="87"/>
    </row>
    <row r="19" customFormat="false" ht="12.65" hidden="false" customHeight="false" outlineLevel="0" collapsed="false">
      <c r="A19" s="102" t="s">
        <v>156</v>
      </c>
      <c r="B19" s="103" t="n">
        <f aca="false">SUM(B7:B18)</f>
        <v>194.84</v>
      </c>
      <c r="C19" s="104" t="n">
        <f aca="false">SUM(C7:C18)</f>
        <v>30</v>
      </c>
      <c r="D19" s="104" t="n">
        <f aca="false">SUM(D7:D18)</f>
        <v>50</v>
      </c>
      <c r="E19" s="100" t="n">
        <f aca="false">IF(ISBLANK(B19), 0,IF(B19&lt;=C19, 100, IF(B19&gt;=D19, IF(B19=D19, 80, 0), 100 - ((B19-C19)/(D19-C19) * 20))))</f>
        <v>0</v>
      </c>
      <c r="F19" s="105" t="str">
        <f aca="false">IF(B19&lt;=C19, "sesuai target", IF(AND(B19&gt;C19, B19&lt;=D19), "di dalam target", IF(B19&gt;D19, "melebihi batas", "")))</f>
        <v>melebihi batas</v>
      </c>
      <c r="G19" s="87"/>
      <c r="H19" s="87"/>
      <c r="I19" s="87"/>
      <c r="J19" s="87"/>
      <c r="K19" s="87"/>
      <c r="L19" s="87"/>
      <c r="M19" s="87"/>
    </row>
    <row r="20" customFormat="false" ht="12" hidden="false" customHeight="false" outlineLevel="0" collapsed="false">
      <c r="A20" s="87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</row>
    <row r="21" customFormat="false" ht="12" hidden="false" customHeight="false" outlineLevel="0" collapsed="false">
      <c r="A21" s="87"/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</row>
    <row r="22" customFormat="false" ht="12" hidden="false" customHeight="false" outlineLevel="0" collapsed="false">
      <c r="A22" s="87"/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</row>
    <row r="23" customFormat="false" ht="12" hidden="false" customHeight="false" outlineLevel="0" collapsed="false">
      <c r="A23" s="87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</row>
    <row r="24" customFormat="false" ht="12" hidden="false" customHeight="false" outlineLevel="0" collapsed="false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</row>
    <row r="25" customFormat="false" ht="12" hidden="false" customHeight="false" outlineLevel="0" collapsed="false">
      <c r="A25" s="87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</row>
    <row r="26" customFormat="false" ht="12" hidden="false" customHeight="false" outlineLevel="0" collapsed="false">
      <c r="A26" s="87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  <dataValidation allowBlank="true" errorStyle="stop" operator="between" showDropDown="true" showErrorMessage="false" showInputMessage="false" sqref="B7:E19" type="custom">
      <formula1>AND(ISNUMBER(B7),(NOT(OR(NOT(ISERROR(DATEVALUE(B7))), AND(ISNUMBER(B7), LEFT(CELL("format", B7))="D")))))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1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15" activeCellId="0" sqref="C15"/>
    </sheetView>
  </sheetViews>
  <sheetFormatPr defaultColWidth="12.66796875" defaultRowHeight="12" zeroHeight="false" outlineLevelRow="0" outlineLevelCol="0"/>
  <cols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8.63"/>
    <col collapsed="false" customWidth="true" hidden="false" outlineLevel="0" max="5" min="5" style="1" width="9.46"/>
    <col collapsed="false" customWidth="true" hidden="false" outlineLevel="0" max="6" min="6" style="1" width="20.91"/>
  </cols>
  <sheetData>
    <row r="1" customFormat="false" ht="17.25" hidden="false" customHeight="false" outlineLevel="0" collapsed="false">
      <c r="A1" s="84" t="s">
        <v>140</v>
      </c>
      <c r="B1" s="85" t="s">
        <v>49</v>
      </c>
      <c r="C1" s="86" t="s">
        <v>50</v>
      </c>
      <c r="D1" s="87"/>
      <c r="E1" s="87"/>
      <c r="F1" s="87"/>
      <c r="G1" s="87"/>
      <c r="H1" s="87"/>
      <c r="I1" s="87"/>
      <c r="J1" s="87"/>
      <c r="K1" s="87"/>
      <c r="L1" s="87"/>
      <c r="M1" s="87"/>
    </row>
    <row r="2" customFormat="false" ht="15.75" hidden="false" customHeight="true" outlineLevel="0" collapsed="false">
      <c r="A2" s="84" t="s">
        <v>14</v>
      </c>
      <c r="B2" s="88" t="s">
        <v>51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customFormat="false" ht="15.75" hidden="false" customHeight="true" outlineLevel="0" collapsed="false">
      <c r="A3" s="84" t="s">
        <v>19</v>
      </c>
      <c r="B3" s="88" t="s">
        <v>46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customFormat="false" ht="12.65" hidden="false" customHeight="false" outlineLevel="0" collapsed="false">
      <c r="D5" s="87"/>
      <c r="E5" s="87"/>
      <c r="F5" s="87"/>
      <c r="G5" s="87"/>
      <c r="H5" s="87"/>
      <c r="I5" s="87"/>
      <c r="J5" s="87"/>
      <c r="K5" s="87"/>
      <c r="L5" s="87"/>
      <c r="M5" s="87"/>
    </row>
    <row r="6" customFormat="false" ht="12.65" hidden="false" customHeight="false" outlineLevel="0" collapsed="false">
      <c r="A6" s="89" t="s">
        <v>14</v>
      </c>
      <c r="B6" s="90" t="s">
        <v>141</v>
      </c>
      <c r="C6" s="90" t="s">
        <v>142</v>
      </c>
      <c r="D6" s="90" t="s">
        <v>29</v>
      </c>
      <c r="E6" s="90" t="s">
        <v>23</v>
      </c>
      <c r="F6" s="91" t="s">
        <v>143</v>
      </c>
      <c r="G6" s="87"/>
      <c r="H6" s="87"/>
      <c r="I6" s="87"/>
      <c r="J6" s="87"/>
      <c r="K6" s="87"/>
      <c r="L6" s="87"/>
      <c r="M6" s="87"/>
    </row>
    <row r="7" customFormat="false" ht="12.65" hidden="false" customHeight="false" outlineLevel="0" collapsed="false">
      <c r="A7" s="92" t="s">
        <v>157</v>
      </c>
      <c r="B7" s="93" t="n">
        <v>0</v>
      </c>
      <c r="C7" s="94" t="n">
        <v>3</v>
      </c>
      <c r="D7" s="94" t="n">
        <v>5</v>
      </c>
      <c r="E7" s="95" t="n">
        <f aca="false">IF(ISBLANK(B7), 0,IF(B7&lt;=C7, 100, IF(B7&gt;=D7, IF(B7=D7, 80, 0), 100 - ((B7-C7)/(D7-C7) * 20))))</f>
        <v>100</v>
      </c>
      <c r="F7" s="96" t="str">
        <f aca="false">IF(ISBLANK(B7), "isi data dulu", IF(B7&lt;=C7, "sesuai target", IF(AND(B7&gt;C7,B7&lt;=D7), "di dalam target", IF(B7&gt;D7, "melebihi batas", ""))))</f>
        <v>sesuai target</v>
      </c>
      <c r="G7" s="87"/>
      <c r="H7" s="87"/>
      <c r="I7" s="87"/>
      <c r="J7" s="87"/>
      <c r="K7" s="87"/>
      <c r="L7" s="87"/>
      <c r="M7" s="87"/>
    </row>
    <row r="8" customFormat="false" ht="12.65" hidden="false" customHeight="false" outlineLevel="0" collapsed="false">
      <c r="A8" s="97" t="s">
        <v>158</v>
      </c>
      <c r="B8" s="98"/>
      <c r="C8" s="99"/>
      <c r="D8" s="99"/>
      <c r="E8" s="100" t="n">
        <f aca="false">IF(ISBLANK(B8), 0,IF(B8&lt;=C8, 100, IF(B8&gt;=D8, IF(B8=D8, 80, 0), 100 - ((B8-C8)/(D8-C8) * 20))))</f>
        <v>0</v>
      </c>
      <c r="F8" s="101" t="str">
        <f aca="false">IF(ISBLANK(B8), "isi data dulu", IF(B8&lt;=C8, "sesuai target", IF(AND(B8&gt;C8,B8&lt;=D8), "di dalam target", IF(B8&gt;D8, "melebihi batas", ""))))</f>
        <v>isi data dulu</v>
      </c>
      <c r="G8" s="87"/>
      <c r="H8" s="87"/>
      <c r="I8" s="87"/>
      <c r="J8" s="87"/>
      <c r="K8" s="87"/>
      <c r="L8" s="87"/>
      <c r="M8" s="87"/>
    </row>
    <row r="9" customFormat="false" ht="12.65" hidden="false" customHeight="false" outlineLevel="0" collapsed="false">
      <c r="A9" s="102" t="s">
        <v>156</v>
      </c>
      <c r="B9" s="103" t="n">
        <f aca="false">SUM(B7:B8)</f>
        <v>0</v>
      </c>
      <c r="C9" s="104" t="n">
        <f aca="false">SUM(C7:C8)</f>
        <v>3</v>
      </c>
      <c r="D9" s="104" t="n">
        <f aca="false">SUM(D7:D8)</f>
        <v>5</v>
      </c>
      <c r="E9" s="106" t="n">
        <f aca="false">IF(B9&lt;=C9, 100, IF(B9&gt;=D9, IF(B9=D9, 80, 0), 100 - ((B9-C9)/(D9-C9) * 20)))</f>
        <v>100</v>
      </c>
      <c r="F9" s="105" t="str">
        <f aca="false">IF(B9&lt;=C9, "sesuai target", IF(AND(B9&gt;C9, B9&lt;=D9), "di dalam target", IF(B9&gt;D9, "melebihi batas", "")))</f>
        <v>sesuai target</v>
      </c>
      <c r="G9" s="87"/>
      <c r="H9" s="87"/>
      <c r="I9" s="87"/>
      <c r="J9" s="87"/>
      <c r="K9" s="87"/>
      <c r="L9" s="87"/>
      <c r="M9" s="87"/>
    </row>
    <row r="10" customFormat="false" ht="12" hidden="false" customHeight="false" outlineLevel="0" collapsed="false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</row>
    <row r="11" customFormat="false" ht="12" hidden="false" customHeight="false" outlineLevel="0" collapsed="false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</row>
    <row r="12" customFormat="false" ht="12" hidden="false" customHeight="false" outlineLevel="0" collapsed="false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</row>
    <row r="13" customFormat="false" ht="12" hidden="false" customHeight="false" outlineLevel="0" collapsed="false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</row>
    <row r="14" customFormat="false" ht="12" hidden="false" customHeight="false" outlineLevel="0" collapsed="false">
      <c r="A14" s="87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</row>
    <row r="15" customFormat="false" ht="12" hidden="false" customHeight="false" outlineLevel="0" collapsed="false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</row>
    <row r="16" customFormat="false" ht="12" hidden="false" customHeight="false" outlineLevel="0" collapsed="false">
      <c r="A16" s="87"/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15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1" activeCellId="0" sqref="A1"/>
    </sheetView>
  </sheetViews>
  <sheetFormatPr defaultColWidth="12.66796875" defaultRowHeight="12" zeroHeight="false" outlineLevelRow="0" outlineLevelCol="0"/>
  <cols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8.63"/>
    <col collapsed="false" customWidth="true" hidden="false" outlineLevel="0" max="5" min="5" style="1" width="9.46"/>
    <col collapsed="false" customWidth="true" hidden="false" outlineLevel="0" max="6" min="6" style="1" width="20.91"/>
  </cols>
  <sheetData>
    <row r="1" customFormat="false" ht="17.25" hidden="false" customHeight="false" outlineLevel="0" collapsed="false">
      <c r="A1" s="84" t="s">
        <v>140</v>
      </c>
      <c r="B1" s="85" t="s">
        <v>35</v>
      </c>
      <c r="C1" s="86" t="s">
        <v>159</v>
      </c>
      <c r="D1" s="107" t="s">
        <v>160</v>
      </c>
      <c r="E1" s="87"/>
      <c r="F1" s="87"/>
      <c r="G1" s="87"/>
      <c r="H1" s="87"/>
      <c r="I1" s="87"/>
      <c r="J1" s="87"/>
      <c r="K1" s="87"/>
      <c r="L1" s="87"/>
      <c r="M1" s="87"/>
    </row>
    <row r="2" customFormat="false" ht="15.75" hidden="false" customHeight="true" outlineLevel="0" collapsed="false">
      <c r="A2" s="84" t="s">
        <v>14</v>
      </c>
      <c r="B2" s="88" t="s">
        <v>64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customFormat="false" ht="15.75" hidden="false" customHeight="true" outlineLevel="0" collapsed="false">
      <c r="A3" s="84" t="s">
        <v>19</v>
      </c>
      <c r="B3" s="88" t="s">
        <v>38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customFormat="false" ht="12.65" hidden="false" customHeight="false" outlineLevel="0" collapsed="false">
      <c r="D5" s="87"/>
      <c r="E5" s="87"/>
      <c r="F5" s="87"/>
      <c r="G5" s="87"/>
      <c r="H5" s="87"/>
      <c r="I5" s="87"/>
      <c r="J5" s="87"/>
      <c r="K5" s="87"/>
      <c r="L5" s="87"/>
      <c r="M5" s="87"/>
    </row>
    <row r="6" customFormat="false" ht="12.65" hidden="false" customHeight="false" outlineLevel="0" collapsed="false">
      <c r="A6" s="89" t="s">
        <v>14</v>
      </c>
      <c r="B6" s="90" t="s">
        <v>141</v>
      </c>
      <c r="C6" s="90" t="s">
        <v>142</v>
      </c>
      <c r="D6" s="90" t="s">
        <v>29</v>
      </c>
      <c r="E6" s="90" t="s">
        <v>23</v>
      </c>
      <c r="F6" s="91" t="s">
        <v>143</v>
      </c>
      <c r="G6" s="87"/>
      <c r="H6" s="87"/>
      <c r="I6" s="87"/>
      <c r="J6" s="87"/>
      <c r="K6" s="87"/>
      <c r="L6" s="87"/>
      <c r="M6" s="87"/>
    </row>
    <row r="7" customFormat="false" ht="12.65" hidden="false" customHeight="false" outlineLevel="0" collapsed="false">
      <c r="A7" s="92" t="n">
        <v>2025</v>
      </c>
      <c r="B7" s="94" t="n">
        <v>0</v>
      </c>
      <c r="C7" s="94" t="n">
        <v>1</v>
      </c>
      <c r="D7" s="94" t="n">
        <v>1</v>
      </c>
      <c r="E7" s="108" t="n">
        <f aca="false">(B7/C7)*100</f>
        <v>0</v>
      </c>
      <c r="F7" s="96" t="str">
        <f aca="false">IF(B7 &lt; D7, "Dibawah target", IF(B7 &lt;= C7, "Di dalam target", "Melebihi target"))</f>
        <v>Dibawah target</v>
      </c>
      <c r="G7" s="87"/>
      <c r="H7" s="87"/>
      <c r="I7" s="87"/>
      <c r="J7" s="87"/>
      <c r="K7" s="87"/>
      <c r="L7" s="87"/>
      <c r="M7" s="87"/>
    </row>
    <row r="8" customFormat="false" ht="12.65" hidden="false" customHeight="false" outlineLevel="0" collapsed="false">
      <c r="A8" s="109" t="s">
        <v>156</v>
      </c>
      <c r="B8" s="110" t="n">
        <f aca="false">SUM(B7)</f>
        <v>0</v>
      </c>
      <c r="C8" s="110" t="n">
        <v>1</v>
      </c>
      <c r="D8" s="110" t="n">
        <f aca="false">SUM(D7)</f>
        <v>1</v>
      </c>
      <c r="E8" s="111" t="n">
        <f aca="false">(B8/C8)*100</f>
        <v>0</v>
      </c>
      <c r="F8" s="112" t="str">
        <f aca="false">IF(B8 &lt; D8, "Dibawah target", IF(B8 &lt;= C8, "Di dalam target", "Melebihi target"))</f>
        <v>Dibawah target</v>
      </c>
      <c r="G8" s="87"/>
      <c r="H8" s="87"/>
      <c r="I8" s="87"/>
      <c r="J8" s="87"/>
      <c r="K8" s="87"/>
      <c r="L8" s="87"/>
      <c r="M8" s="87"/>
    </row>
    <row r="9" customFormat="false" ht="12" hidden="false" customHeight="false" outlineLevel="0" collapsed="false">
      <c r="A9" s="87"/>
      <c r="B9" s="87"/>
      <c r="C9" s="87"/>
      <c r="D9" s="87"/>
      <c r="E9" s="87"/>
      <c r="F9" s="87"/>
      <c r="G9" s="87"/>
      <c r="H9" s="87"/>
      <c r="I9" s="87"/>
      <c r="J9" s="87"/>
      <c r="K9" s="87"/>
      <c r="L9" s="87"/>
      <c r="M9" s="87"/>
    </row>
    <row r="10" customFormat="false" ht="12" hidden="false" customHeight="false" outlineLevel="0" collapsed="false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</row>
    <row r="11" customFormat="false" ht="12" hidden="false" customHeight="false" outlineLevel="0" collapsed="false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</row>
    <row r="12" customFormat="false" ht="12" hidden="false" customHeight="false" outlineLevel="0" collapsed="false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</row>
    <row r="13" customFormat="false" ht="12" hidden="false" customHeight="false" outlineLevel="0" collapsed="false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</row>
    <row r="14" customFormat="false" ht="12" hidden="false" customHeight="false" outlineLevel="0" collapsed="false">
      <c r="A14" s="87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</row>
    <row r="15" customFormat="false" ht="12" hidden="false" customHeight="false" outlineLevel="0" collapsed="false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8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8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D23" activeCellId="0" sqref="D23"/>
    </sheetView>
  </sheetViews>
  <sheetFormatPr defaultColWidth="12.66796875" defaultRowHeight="12" zeroHeight="false" outlineLevelRow="0" outlineLevelCol="0"/>
  <cols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8.63"/>
    <col collapsed="false" customWidth="true" hidden="false" outlineLevel="0" max="5" min="5" style="1" width="9.46"/>
    <col collapsed="false" customWidth="true" hidden="false" outlineLevel="0" max="6" min="6" style="1" width="20.91"/>
  </cols>
  <sheetData>
    <row r="1" customFormat="false" ht="17.25" hidden="false" customHeight="false" outlineLevel="0" collapsed="false">
      <c r="A1" s="84" t="s">
        <v>140</v>
      </c>
      <c r="B1" s="85" t="s">
        <v>35</v>
      </c>
      <c r="C1" s="86" t="s">
        <v>70</v>
      </c>
      <c r="D1" s="87"/>
      <c r="E1" s="87"/>
      <c r="F1" s="87"/>
      <c r="G1" s="87"/>
      <c r="H1" s="87"/>
      <c r="I1" s="87"/>
      <c r="J1" s="87"/>
      <c r="K1" s="87"/>
      <c r="L1" s="87"/>
      <c r="M1" s="87"/>
    </row>
    <row r="2" customFormat="false" ht="15.75" hidden="false" customHeight="true" outlineLevel="0" collapsed="false">
      <c r="A2" s="84" t="s">
        <v>14</v>
      </c>
      <c r="B2" s="88" t="s">
        <v>44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customFormat="false" ht="15.75" hidden="false" customHeight="true" outlineLevel="0" collapsed="false">
      <c r="A3" s="84" t="s">
        <v>19</v>
      </c>
      <c r="B3" s="88" t="s">
        <v>46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customFormat="false" ht="12.65" hidden="false" customHeight="false" outlineLevel="0" collapsed="false">
      <c r="D5" s="87"/>
      <c r="E5" s="87"/>
      <c r="F5" s="87"/>
      <c r="G5" s="87"/>
      <c r="H5" s="87"/>
      <c r="I5" s="87"/>
      <c r="J5" s="87"/>
      <c r="K5" s="87"/>
      <c r="L5" s="87"/>
      <c r="M5" s="87"/>
    </row>
    <row r="6" customFormat="false" ht="12.65" hidden="false" customHeight="false" outlineLevel="0" collapsed="false">
      <c r="A6" s="89" t="s">
        <v>14</v>
      </c>
      <c r="B6" s="90" t="s">
        <v>141</v>
      </c>
      <c r="C6" s="90" t="s">
        <v>142</v>
      </c>
      <c r="D6" s="90" t="s">
        <v>29</v>
      </c>
      <c r="E6" s="90" t="s">
        <v>23</v>
      </c>
      <c r="F6" s="91" t="s">
        <v>143</v>
      </c>
      <c r="G6" s="87"/>
      <c r="H6" s="87"/>
      <c r="I6" s="87"/>
      <c r="J6" s="87"/>
      <c r="K6" s="87"/>
      <c r="L6" s="87"/>
      <c r="M6" s="87"/>
    </row>
    <row r="7" customFormat="false" ht="12.65" hidden="false" customHeight="false" outlineLevel="0" collapsed="false">
      <c r="A7" s="92" t="s">
        <v>144</v>
      </c>
      <c r="B7" s="93" t="n">
        <v>0</v>
      </c>
      <c r="C7" s="94" t="n">
        <v>0</v>
      </c>
      <c r="D7" s="94" t="n">
        <v>1</v>
      </c>
      <c r="E7" s="95" t="n">
        <f aca="false">IF(ISBLANK(B7), 0,IF(B7&lt;=C7, 100, IF(B7&gt;=D7, IF(B7=D7, 80, 0), 100 - ((B7-C7)/(D7-C7) * 20))))</f>
        <v>100</v>
      </c>
      <c r="F7" s="96" t="str">
        <f aca="false">IF(ISBLANK(B7), "isi data dulu", IF(B7&lt;=C7, "sesuai target", IF(AND(B7&gt;C7,B7&lt;=D7), "di dalam target", IF(B7&gt;D7, "melebihi batas", ""))))</f>
        <v>sesuai target</v>
      </c>
      <c r="G7" s="87"/>
      <c r="H7" s="87"/>
      <c r="I7" s="87"/>
      <c r="J7" s="87"/>
      <c r="K7" s="87"/>
      <c r="L7" s="87"/>
      <c r="M7" s="87"/>
    </row>
    <row r="8" customFormat="false" ht="12.65" hidden="false" customHeight="false" outlineLevel="0" collapsed="false">
      <c r="A8" s="97" t="s">
        <v>145</v>
      </c>
      <c r="B8" s="98" t="n">
        <v>0</v>
      </c>
      <c r="C8" s="99" t="n">
        <v>0</v>
      </c>
      <c r="D8" s="99" t="n">
        <v>1</v>
      </c>
      <c r="E8" s="100" t="n">
        <f aca="false">IF(ISBLANK(B8), 0,IF(B8&lt;=C8, 100, IF(B8&gt;=D8, IF(B8=D8, 80, 0), 100 - ((B8-C8)/(D8-C8) * 20))))</f>
        <v>100</v>
      </c>
      <c r="F8" s="101" t="str">
        <f aca="false">IF(ISBLANK(B8), "isi data dulu", IF(B8&lt;=C8, "sesuai target", IF(AND(B8&gt;C8,B8&lt;=D8), "di dalam target", IF(B8&gt;D8, "melebihi batas", ""))))</f>
        <v>sesuai target</v>
      </c>
      <c r="G8" s="87"/>
      <c r="H8" s="87"/>
      <c r="I8" s="87"/>
      <c r="J8" s="87"/>
      <c r="K8" s="87"/>
      <c r="L8" s="87"/>
      <c r="M8" s="87"/>
    </row>
    <row r="9" customFormat="false" ht="12.65" hidden="false" customHeight="false" outlineLevel="0" collapsed="false">
      <c r="A9" s="92" t="s">
        <v>146</v>
      </c>
      <c r="B9" s="93" t="n">
        <v>0</v>
      </c>
      <c r="C9" s="94" t="n">
        <v>0</v>
      </c>
      <c r="D9" s="94" t="n">
        <v>1</v>
      </c>
      <c r="E9" s="95" t="n">
        <f aca="false">IF(ISBLANK(B9), 0,IF(B9&lt;=C9, 100, IF(B9&gt;=D9, IF(B9=D9, 80, 0), 100 - ((B9-C9)/(D9-C9) * 20))))</f>
        <v>100</v>
      </c>
      <c r="F9" s="96" t="str">
        <f aca="false">IF(ISBLANK(B9), "isi data dulu", IF(B9&lt;=C9, "sesuai target", IF(AND(B9&gt;C9,B9&lt;=D9), "di dalam target", IF(B9&gt;D9, "melebihi batas", ""))))</f>
        <v>sesuai target</v>
      </c>
      <c r="G9" s="87"/>
      <c r="H9" s="87"/>
      <c r="I9" s="87"/>
      <c r="J9" s="87"/>
      <c r="K9" s="87"/>
      <c r="L9" s="87"/>
      <c r="M9" s="87"/>
    </row>
    <row r="10" customFormat="false" ht="12.65" hidden="false" customHeight="false" outlineLevel="0" collapsed="false">
      <c r="A10" s="97" t="s">
        <v>147</v>
      </c>
      <c r="B10" s="98" t="n">
        <v>0</v>
      </c>
      <c r="C10" s="99" t="n">
        <v>0</v>
      </c>
      <c r="D10" s="99" t="n">
        <v>1</v>
      </c>
      <c r="E10" s="100" t="n">
        <f aca="false">IF(ISBLANK(B10), 0,IF(B10&lt;=C10, 100, IF(B10&gt;=D10, IF(B10=D10, 80, 0), 100 - ((B10-C10)/(D10-C10) * 20))))</f>
        <v>100</v>
      </c>
      <c r="F10" s="101" t="str">
        <f aca="false">IF(ISBLANK(B10), "isi data dulu", IF(B10&lt;=C10, "sesuai target", IF(AND(B10&gt;C10,B10&lt;=D10), "di dalam target", IF(B10&gt;D10, "melebihi batas", ""))))</f>
        <v>sesuai target</v>
      </c>
      <c r="G10" s="87"/>
      <c r="H10" s="87"/>
      <c r="I10" s="87"/>
      <c r="J10" s="87"/>
      <c r="K10" s="87"/>
      <c r="L10" s="87"/>
      <c r="M10" s="87"/>
    </row>
    <row r="11" customFormat="false" ht="12.65" hidden="false" customHeight="false" outlineLevel="0" collapsed="false">
      <c r="A11" s="92" t="s">
        <v>148</v>
      </c>
      <c r="B11" s="93" t="n">
        <v>0</v>
      </c>
      <c r="C11" s="94" t="n">
        <v>0</v>
      </c>
      <c r="D11" s="94" t="n">
        <v>1</v>
      </c>
      <c r="E11" s="95" t="n">
        <f aca="false">IF(ISBLANK(B11), 0,IF(B11&lt;=C11, 100, IF(B11&gt;=D11, IF(B11=D11, 80, 0), 100 - ((B11-C11)/(D11-C11) * 20))))</f>
        <v>100</v>
      </c>
      <c r="F11" s="96" t="str">
        <f aca="false">IF(ISBLANK(B11), "isi data dulu", IF(B11&lt;=C11, "sesuai target", IF(AND(B11&gt;C11,B11&lt;=D11), "di dalam target", IF(B11&gt;D11, "melebihi batas", ""))))</f>
        <v>sesuai target</v>
      </c>
      <c r="G11" s="87"/>
      <c r="H11" s="87"/>
      <c r="I11" s="87"/>
      <c r="J11" s="87"/>
      <c r="K11" s="87"/>
      <c r="L11" s="87"/>
      <c r="M11" s="87"/>
    </row>
    <row r="12" customFormat="false" ht="12.65" hidden="false" customHeight="false" outlineLevel="0" collapsed="false">
      <c r="A12" s="97" t="s">
        <v>149</v>
      </c>
      <c r="B12" s="98" t="n">
        <v>1</v>
      </c>
      <c r="C12" s="99" t="n">
        <v>0</v>
      </c>
      <c r="D12" s="99" t="n">
        <v>1</v>
      </c>
      <c r="E12" s="100" t="n">
        <f aca="false">IF(ISBLANK(B12), 0,IF(B12&lt;=C12, 100, IF(B12&gt;=D12, IF(B12=D12, 80, 0), 100 - ((B12-C12)/(D12-C12) * 20))))</f>
        <v>80</v>
      </c>
      <c r="F12" s="101" t="str">
        <f aca="false">IF(ISBLANK(B12), "isi data dulu", IF(B12&lt;=C12, "sesuai target", IF(AND(B12&gt;C12,B12&lt;=D12), "di dalam target", IF(B12&gt;D12, "melebihi batas", ""))))</f>
        <v>di dalam target</v>
      </c>
      <c r="G12" s="87"/>
      <c r="H12" s="87" t="s">
        <v>161</v>
      </c>
      <c r="I12" s="87"/>
      <c r="J12" s="87"/>
      <c r="K12" s="87"/>
      <c r="L12" s="87"/>
      <c r="M12" s="87"/>
    </row>
    <row r="13" customFormat="false" ht="12.65" hidden="false" customHeight="false" outlineLevel="0" collapsed="false">
      <c r="A13" s="92" t="s">
        <v>150</v>
      </c>
      <c r="B13" s="93" t="n">
        <v>0</v>
      </c>
      <c r="C13" s="94" t="n">
        <v>0</v>
      </c>
      <c r="D13" s="94" t="n">
        <v>1</v>
      </c>
      <c r="E13" s="95" t="n">
        <f aca="false">IF(ISBLANK(B13), 0,IF(B13&lt;=C13, 100, IF(B13&gt;=D13, IF(B13=D13, 80, 0), 100 - ((B13-C13)/(D13-C13) * 20))))</f>
        <v>100</v>
      </c>
      <c r="F13" s="96" t="str">
        <f aca="false">IF(ISBLANK(B13), "isi data dulu", IF(B13&lt;=C13, "sesuai target", IF(AND(B13&gt;C13,B13&lt;=D13), "di dalam target", IF(B13&gt;D13, "melebihi batas", ""))))</f>
        <v>sesuai target</v>
      </c>
      <c r="G13" s="87"/>
      <c r="H13" s="87"/>
      <c r="I13" s="87"/>
      <c r="J13" s="87"/>
      <c r="K13" s="87"/>
      <c r="L13" s="87"/>
      <c r="M13" s="87"/>
    </row>
    <row r="14" customFormat="false" ht="12.65" hidden="false" customHeight="false" outlineLevel="0" collapsed="false">
      <c r="A14" s="97" t="s">
        <v>151</v>
      </c>
      <c r="B14" s="98" t="n">
        <v>0</v>
      </c>
      <c r="C14" s="99" t="n">
        <v>0</v>
      </c>
      <c r="D14" s="99" t="n">
        <v>1</v>
      </c>
      <c r="E14" s="100" t="n">
        <f aca="false">IF(ISBLANK(B14), 0,IF(B14&lt;=C14, 100, IF(B14&gt;=D14, IF(B14=D14, 80, 0), 100 - ((B14-C14)/(D14-C14) * 20))))</f>
        <v>100</v>
      </c>
      <c r="F14" s="101" t="str">
        <f aca="false">IF(ISBLANK(B14), "isi data dulu", IF(B14&lt;=C14, "sesuai target", IF(AND(B14&gt;C14,B14&lt;=D14), "di dalam target", IF(B14&gt;D14, "melebihi batas", ""))))</f>
        <v>sesuai target</v>
      </c>
      <c r="G14" s="87"/>
      <c r="H14" s="87"/>
      <c r="I14" s="87"/>
      <c r="J14" s="87"/>
      <c r="K14" s="87"/>
      <c r="L14" s="87"/>
      <c r="M14" s="87"/>
    </row>
    <row r="15" customFormat="false" ht="12.65" hidden="false" customHeight="false" outlineLevel="0" collapsed="false">
      <c r="A15" s="92" t="s">
        <v>152</v>
      </c>
      <c r="B15" s="93" t="n">
        <v>0</v>
      </c>
      <c r="C15" s="94" t="n">
        <v>0</v>
      </c>
      <c r="D15" s="94" t="n">
        <v>1</v>
      </c>
      <c r="E15" s="95" t="n">
        <f aca="false">IF(ISBLANK(B15), 0,IF(B15&lt;=C15, 100, IF(B15&gt;=D15, IF(B15=D15, 80, 0), 100 - ((B15-C15)/(D15-C15) * 20))))</f>
        <v>100</v>
      </c>
      <c r="F15" s="96" t="str">
        <f aca="false">IF(ISBLANK(B15), "isi data dulu", IF(B15&lt;=C15, "sesuai target", IF(AND(B15&gt;C15,B15&lt;=D15), "di dalam target", IF(B15&gt;D15, "melebihi batas", ""))))</f>
        <v>sesuai target</v>
      </c>
      <c r="G15" s="87"/>
      <c r="H15" s="87"/>
      <c r="I15" s="87"/>
      <c r="J15" s="87"/>
      <c r="K15" s="87"/>
      <c r="L15" s="87"/>
      <c r="M15" s="87"/>
    </row>
    <row r="16" customFormat="false" ht="12.65" hidden="false" customHeight="false" outlineLevel="0" collapsed="false">
      <c r="A16" s="97" t="s">
        <v>153</v>
      </c>
      <c r="B16" s="98" t="n">
        <v>0</v>
      </c>
      <c r="C16" s="99" t="n">
        <v>0</v>
      </c>
      <c r="D16" s="99" t="n">
        <v>1</v>
      </c>
      <c r="E16" s="100" t="n">
        <f aca="false">IF(ISBLANK(B16), 0,IF(B16&lt;=C16, 100, IF(B16&gt;=D16, IF(B16=D16, 80, 0), 100 - ((B16-C16)/(D16-C16) * 20))))</f>
        <v>100</v>
      </c>
      <c r="F16" s="101" t="str">
        <f aca="false">IF(ISBLANK(B16), "isi data dulu", IF(B16&lt;=C16, "sesuai target", IF(AND(B16&gt;C16,B16&lt;=D16), "di dalam target", IF(B16&gt;D16, "melebihi batas", ""))))</f>
        <v>sesuai target</v>
      </c>
      <c r="G16" s="87"/>
      <c r="H16" s="87"/>
      <c r="I16" s="87"/>
      <c r="J16" s="87"/>
      <c r="K16" s="87"/>
      <c r="L16" s="87"/>
      <c r="M16" s="87"/>
    </row>
    <row r="17" customFormat="false" ht="12.65" hidden="false" customHeight="false" outlineLevel="0" collapsed="false">
      <c r="A17" s="92" t="s">
        <v>154</v>
      </c>
      <c r="B17" s="93"/>
      <c r="C17" s="94" t="n">
        <v>0</v>
      </c>
      <c r="D17" s="94" t="n">
        <v>1</v>
      </c>
      <c r="E17" s="95" t="n">
        <f aca="false">IF(ISBLANK(B17), 0,IF(B17&lt;=C17, 100, IF(B17&gt;=D17, IF(B17=D17, 80, 0), 100 - ((B17-C17)/(D17-C17) * 20))))</f>
        <v>0</v>
      </c>
      <c r="F17" s="96" t="str">
        <f aca="false">IF(ISBLANK(B17), "isi data dulu", IF(B17&lt;=C17, "sesuai target", IF(AND(B17&gt;C17,B17&lt;=D17), "di dalam target", IF(B17&gt;D17, "melebihi batas", ""))))</f>
        <v>isi data dulu</v>
      </c>
      <c r="G17" s="87"/>
      <c r="H17" s="87"/>
      <c r="I17" s="87"/>
      <c r="J17" s="87"/>
      <c r="K17" s="87"/>
      <c r="L17" s="87"/>
      <c r="M17" s="87"/>
    </row>
    <row r="18" customFormat="false" ht="12.65" hidden="false" customHeight="false" outlineLevel="0" collapsed="false">
      <c r="A18" s="97" t="s">
        <v>155</v>
      </c>
      <c r="B18" s="98"/>
      <c r="C18" s="99" t="n">
        <v>0</v>
      </c>
      <c r="D18" s="99" t="n">
        <v>1</v>
      </c>
      <c r="E18" s="100" t="n">
        <f aca="false">IF(ISBLANK(B18), 0,IF(B18&lt;=C18, 100, IF(B18&gt;=D18, IF(B18=D18, 80, 0), 100 - ((B18-C18)/(D18-C18) * 20))))</f>
        <v>0</v>
      </c>
      <c r="F18" s="101" t="str">
        <f aca="false">IF(ISBLANK(B18), "isi data dulu", IF(B18&lt;=C18, "sesuai target", IF(AND(B18&gt;C18,B18&lt;=D18), "di dalam target", IF(B18&gt;D18, "melebihi batas", ""))))</f>
        <v>isi data dulu</v>
      </c>
      <c r="G18" s="87"/>
      <c r="H18" s="87"/>
      <c r="I18" s="87"/>
      <c r="J18" s="87"/>
      <c r="K18" s="87"/>
      <c r="L18" s="87"/>
      <c r="M18" s="87"/>
    </row>
    <row r="19" customFormat="false" ht="12.65" hidden="false" customHeight="false" outlineLevel="0" collapsed="false">
      <c r="A19" s="102" t="s">
        <v>156</v>
      </c>
      <c r="B19" s="103" t="n">
        <f aca="false">SUM(B7:B18)</f>
        <v>1</v>
      </c>
      <c r="C19" s="104" t="n">
        <f aca="false">SUM(C7:C18)</f>
        <v>0</v>
      </c>
      <c r="D19" s="104" t="n">
        <f aca="false">SUM(D7:D18)</f>
        <v>12</v>
      </c>
      <c r="E19" s="106" t="n">
        <f aca="false">IF(B19&lt;=C19, 100, IF(B19&gt;=D19, IF(B19=D19, 80, 0), 100 - ((B19-C19)/(D19-C19) * 20)))</f>
        <v>98.3333333333333</v>
      </c>
      <c r="F19" s="105" t="str">
        <f aca="false">IF(B19&lt;=C19, "sesuai target", IF(AND(B19&gt;C19, B19&lt;=D19), "di dalam target", IF(B19&gt;D19, "melebihi batas", "")))</f>
        <v>di dalam target</v>
      </c>
      <c r="G19" s="87"/>
      <c r="H19" s="87"/>
      <c r="I19" s="87"/>
      <c r="J19" s="87"/>
      <c r="K19" s="87"/>
      <c r="L19" s="87"/>
      <c r="M19" s="87"/>
    </row>
    <row r="20" customFormat="false" ht="12" hidden="false" customHeight="false" outlineLevel="0" collapsed="false">
      <c r="A20" s="87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</row>
    <row r="21" customFormat="false" ht="12" hidden="false" customHeight="false" outlineLevel="0" collapsed="false">
      <c r="A21" s="87"/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</row>
    <row r="22" customFormat="false" ht="12" hidden="false" customHeight="false" outlineLevel="0" collapsed="false">
      <c r="A22" s="87"/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</row>
    <row r="23" customFormat="false" ht="12" hidden="false" customHeight="false" outlineLevel="0" collapsed="false">
      <c r="A23" s="87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</row>
    <row r="24" customFormat="false" ht="12" hidden="false" customHeight="false" outlineLevel="0" collapsed="false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</row>
    <row r="25" customFormat="false" ht="12" hidden="false" customHeight="false" outlineLevel="0" collapsed="false">
      <c r="A25" s="87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</row>
    <row r="26" customFormat="false" ht="12" hidden="false" customHeight="false" outlineLevel="0" collapsed="false">
      <c r="A26" s="87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D26" activeCellId="0" sqref="D26"/>
    </sheetView>
  </sheetViews>
  <sheetFormatPr defaultColWidth="12.66796875" defaultRowHeight="12" zeroHeight="false" outlineLevelRow="0" outlineLevelCol="0"/>
  <cols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8.63"/>
    <col collapsed="false" customWidth="true" hidden="false" outlineLevel="0" max="5" min="5" style="1" width="9.46"/>
    <col collapsed="false" customWidth="true" hidden="false" outlineLevel="0" max="6" min="6" style="1" width="20.91"/>
  </cols>
  <sheetData>
    <row r="1" customFormat="false" ht="17.25" hidden="false" customHeight="false" outlineLevel="0" collapsed="false">
      <c r="A1" s="84" t="s">
        <v>140</v>
      </c>
      <c r="B1" s="85" t="s">
        <v>35</v>
      </c>
      <c r="C1" s="86" t="s">
        <v>74</v>
      </c>
      <c r="D1" s="87"/>
      <c r="E1" s="87"/>
      <c r="F1" s="87"/>
      <c r="G1" s="87"/>
      <c r="H1" s="87"/>
      <c r="I1" s="87"/>
      <c r="J1" s="87"/>
      <c r="K1" s="87"/>
      <c r="L1" s="87"/>
      <c r="M1" s="87"/>
    </row>
    <row r="2" customFormat="false" ht="15.75" hidden="false" customHeight="true" outlineLevel="0" collapsed="false">
      <c r="A2" s="84" t="s">
        <v>14</v>
      </c>
      <c r="B2" s="88" t="s">
        <v>44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customFormat="false" ht="15.75" hidden="false" customHeight="true" outlineLevel="0" collapsed="false">
      <c r="A3" s="84" t="s">
        <v>19</v>
      </c>
      <c r="B3" s="88" t="s">
        <v>46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customFormat="false" ht="12.65" hidden="false" customHeight="false" outlineLevel="0" collapsed="false">
      <c r="D5" s="87"/>
      <c r="E5" s="87"/>
      <c r="F5" s="87"/>
      <c r="G5" s="87"/>
      <c r="H5" s="87"/>
      <c r="I5" s="87"/>
      <c r="J5" s="87"/>
      <c r="K5" s="87"/>
      <c r="L5" s="87"/>
      <c r="M5" s="87"/>
    </row>
    <row r="6" customFormat="false" ht="12.65" hidden="false" customHeight="false" outlineLevel="0" collapsed="false">
      <c r="A6" s="89" t="s">
        <v>14</v>
      </c>
      <c r="B6" s="90" t="s">
        <v>141</v>
      </c>
      <c r="C6" s="90" t="s">
        <v>142</v>
      </c>
      <c r="D6" s="90" t="s">
        <v>29</v>
      </c>
      <c r="E6" s="90" t="s">
        <v>23</v>
      </c>
      <c r="F6" s="91" t="s">
        <v>143</v>
      </c>
      <c r="G6" s="87"/>
      <c r="H6" s="87"/>
      <c r="I6" s="87"/>
      <c r="J6" s="87"/>
      <c r="K6" s="87"/>
      <c r="L6" s="87"/>
      <c r="M6" s="87"/>
    </row>
    <row r="7" customFormat="false" ht="12.65" hidden="false" customHeight="false" outlineLevel="0" collapsed="false">
      <c r="A7" s="92" t="s">
        <v>144</v>
      </c>
      <c r="B7" s="93" t="n">
        <v>0</v>
      </c>
      <c r="C7" s="94" t="n">
        <v>0</v>
      </c>
      <c r="D7" s="94" t="n">
        <v>1</v>
      </c>
      <c r="E7" s="95" t="n">
        <f aca="false">IF(ISBLANK(B7), 0,IF(B7&lt;=C7, 100, IF(B7&gt;=D7, IF(B7=D7, 80, 0), 100 - ((B7-C7)/(D7-C7) * 20))))</f>
        <v>100</v>
      </c>
      <c r="F7" s="96" t="str">
        <f aca="false">IF(ISBLANK(B7), "isi data dulu", IF(B7&lt;=C7, "sesuai target", IF(AND(B7&gt;C7,B7&lt;=D7), "di dalam target", IF(B7&gt;D7, "melebihi batas", ""))))</f>
        <v>sesuai target</v>
      </c>
      <c r="G7" s="87"/>
      <c r="H7" s="87"/>
      <c r="I7" s="87"/>
      <c r="J7" s="87"/>
      <c r="K7" s="87"/>
      <c r="L7" s="87"/>
      <c r="M7" s="87"/>
    </row>
    <row r="8" customFormat="false" ht="12.65" hidden="false" customHeight="false" outlineLevel="0" collapsed="false">
      <c r="A8" s="97" t="s">
        <v>145</v>
      </c>
      <c r="B8" s="98" t="n">
        <v>0</v>
      </c>
      <c r="C8" s="99" t="n">
        <v>0</v>
      </c>
      <c r="D8" s="99" t="n">
        <v>1</v>
      </c>
      <c r="E8" s="100" t="n">
        <f aca="false">IF(ISBLANK(B8), 0,IF(B8&lt;=C8, 100, IF(B8&gt;=D8, IF(B8=D8, 80, 0), 100 - ((B8-C8)/(D8-C8) * 20))))</f>
        <v>100</v>
      </c>
      <c r="F8" s="101" t="str">
        <f aca="false">IF(ISBLANK(B8), "isi data dulu", IF(B8&lt;=C8, "sesuai target", IF(AND(B8&gt;C8,B8&lt;=D8), "di dalam target", IF(B8&gt;D8, "melebihi batas", ""))))</f>
        <v>sesuai target</v>
      </c>
      <c r="G8" s="87"/>
      <c r="H8" s="87"/>
      <c r="I8" s="87"/>
      <c r="J8" s="87"/>
      <c r="K8" s="87"/>
      <c r="L8" s="87"/>
      <c r="M8" s="87"/>
    </row>
    <row r="9" customFormat="false" ht="12.65" hidden="false" customHeight="false" outlineLevel="0" collapsed="false">
      <c r="A9" s="92" t="s">
        <v>146</v>
      </c>
      <c r="B9" s="93" t="n">
        <v>0</v>
      </c>
      <c r="C9" s="94" t="n">
        <v>0</v>
      </c>
      <c r="D9" s="94" t="n">
        <v>1</v>
      </c>
      <c r="E9" s="95" t="n">
        <f aca="false">IF(ISBLANK(B9), 0,IF(B9&lt;=C9, 100, IF(B9&gt;=D9, IF(B9=D9, 80, 0), 100 - ((B9-C9)/(D9-C9) * 20))))</f>
        <v>100</v>
      </c>
      <c r="F9" s="96" t="str">
        <f aca="false">IF(ISBLANK(B9), "isi data dulu", IF(B9&lt;=C9, "sesuai target", IF(AND(B9&gt;C9,B9&lt;=D9), "di dalam target", IF(B9&gt;D9, "melebihi batas", ""))))</f>
        <v>sesuai target</v>
      </c>
      <c r="G9" s="87"/>
      <c r="H9" s="87"/>
      <c r="I9" s="87"/>
      <c r="J9" s="87"/>
      <c r="K9" s="87"/>
      <c r="L9" s="87"/>
      <c r="M9" s="87"/>
    </row>
    <row r="10" customFormat="false" ht="12.65" hidden="false" customHeight="false" outlineLevel="0" collapsed="false">
      <c r="A10" s="97" t="s">
        <v>147</v>
      </c>
      <c r="B10" s="98" t="n">
        <v>1</v>
      </c>
      <c r="C10" s="99" t="n">
        <v>0</v>
      </c>
      <c r="D10" s="99" t="n">
        <v>1</v>
      </c>
      <c r="E10" s="100" t="n">
        <f aca="false">IF(ISBLANK(B10), 0,IF(B10&lt;=C10, 100, IF(B10&gt;=D10, IF(B10=D10, 80, 0), 100 - ((B10-C10)/(D10-C10) * 20))))</f>
        <v>80</v>
      </c>
      <c r="F10" s="101" t="str">
        <f aca="false">IF(ISBLANK(B10), "isi data dulu", IF(B10&lt;=C10, "sesuai target", IF(AND(B10&gt;C10,B10&lt;=D10), "di dalam target", IF(B10&gt;D10, "melebihi batas", ""))))</f>
        <v>di dalam target</v>
      </c>
      <c r="G10" s="87"/>
      <c r="H10" s="87"/>
      <c r="I10" s="87"/>
      <c r="J10" s="87"/>
      <c r="K10" s="87"/>
      <c r="L10" s="87"/>
      <c r="M10" s="87"/>
    </row>
    <row r="11" customFormat="false" ht="12.65" hidden="false" customHeight="false" outlineLevel="0" collapsed="false">
      <c r="A11" s="92" t="s">
        <v>148</v>
      </c>
      <c r="B11" s="93" t="n">
        <v>0</v>
      </c>
      <c r="C11" s="94" t="n">
        <v>0</v>
      </c>
      <c r="D11" s="94" t="n">
        <v>1</v>
      </c>
      <c r="E11" s="95" t="n">
        <f aca="false">IF(ISBLANK(B11), 0,IF(B11&lt;=C11, 100, IF(B11&gt;=D11, IF(B11=D11, 80, 0), 100 - ((B11-C11)/(D11-C11) * 20))))</f>
        <v>100</v>
      </c>
      <c r="F11" s="96" t="str">
        <f aca="false">IF(ISBLANK(B11), "isi data dulu", IF(B11&lt;=C11, "sesuai target", IF(AND(B11&gt;C11,B11&lt;=D11), "di dalam target", IF(B11&gt;D11, "melebihi batas", ""))))</f>
        <v>sesuai target</v>
      </c>
      <c r="G11" s="87"/>
      <c r="H11" s="87"/>
      <c r="I11" s="87"/>
      <c r="J11" s="87"/>
      <c r="K11" s="87"/>
      <c r="L11" s="87"/>
      <c r="M11" s="87"/>
    </row>
    <row r="12" customFormat="false" ht="12.65" hidden="false" customHeight="false" outlineLevel="0" collapsed="false">
      <c r="A12" s="97" t="s">
        <v>149</v>
      </c>
      <c r="B12" s="98" t="n">
        <v>0</v>
      </c>
      <c r="C12" s="99" t="n">
        <v>0</v>
      </c>
      <c r="D12" s="99" t="n">
        <v>1</v>
      </c>
      <c r="E12" s="100" t="n">
        <f aca="false">IF(ISBLANK(B12), 0,IF(B12&lt;=C12, 100, IF(B12&gt;=D12, IF(B12=D12, 80, 0), 100 - ((B12-C12)/(D12-C12) * 20))))</f>
        <v>100</v>
      </c>
      <c r="F12" s="101" t="str">
        <f aca="false">IF(ISBLANK(B12), "isi data dulu", IF(B12&lt;=C12, "sesuai target", IF(AND(B12&gt;C12,B12&lt;=D12), "di dalam target", IF(B12&gt;D12, "melebihi batas", ""))))</f>
        <v>sesuai target</v>
      </c>
      <c r="G12" s="87"/>
      <c r="H12" s="87"/>
      <c r="I12" s="87"/>
      <c r="J12" s="87"/>
      <c r="K12" s="87"/>
      <c r="L12" s="87"/>
      <c r="M12" s="87"/>
    </row>
    <row r="13" customFormat="false" ht="12.65" hidden="false" customHeight="false" outlineLevel="0" collapsed="false">
      <c r="A13" s="92" t="s">
        <v>150</v>
      </c>
      <c r="B13" s="93" t="n">
        <v>0</v>
      </c>
      <c r="C13" s="94" t="n">
        <v>0</v>
      </c>
      <c r="D13" s="94" t="n">
        <v>1</v>
      </c>
      <c r="E13" s="95" t="n">
        <f aca="false">IF(ISBLANK(B13), 0,IF(B13&lt;=C13, 100, IF(B13&gt;=D13, IF(B13=D13, 80, 0), 100 - ((B13-C13)/(D13-C13) * 20))))</f>
        <v>100</v>
      </c>
      <c r="F13" s="96" t="str">
        <f aca="false">IF(ISBLANK(B13), "isi data dulu", IF(B13&lt;=C13, "sesuai target", IF(AND(B13&gt;C13,B13&lt;=D13), "di dalam target", IF(B13&gt;D13, "melebihi batas", ""))))</f>
        <v>sesuai target</v>
      </c>
      <c r="G13" s="87"/>
      <c r="H13" s="87"/>
      <c r="I13" s="87"/>
      <c r="J13" s="87"/>
      <c r="K13" s="87"/>
      <c r="L13" s="87"/>
      <c r="M13" s="87"/>
    </row>
    <row r="14" customFormat="false" ht="12.65" hidden="false" customHeight="false" outlineLevel="0" collapsed="false">
      <c r="A14" s="97" t="s">
        <v>151</v>
      </c>
      <c r="B14" s="98" t="n">
        <v>0</v>
      </c>
      <c r="C14" s="99" t="n">
        <v>0</v>
      </c>
      <c r="D14" s="99" t="n">
        <v>1</v>
      </c>
      <c r="E14" s="100" t="n">
        <f aca="false">IF(ISBLANK(B14), 0,IF(B14&lt;=C14, 100, IF(B14&gt;=D14, IF(B14=D14, 80, 0), 100 - ((B14-C14)/(D14-C14) * 20))))</f>
        <v>100</v>
      </c>
      <c r="F14" s="101" t="str">
        <f aca="false">IF(ISBLANK(B14), "isi data dulu", IF(B14&lt;=C14, "sesuai target", IF(AND(B14&gt;C14,B14&lt;=D14), "di dalam target", IF(B14&gt;D14, "melebihi batas", ""))))</f>
        <v>sesuai target</v>
      </c>
      <c r="G14" s="87"/>
      <c r="H14" s="87"/>
      <c r="I14" s="87"/>
      <c r="J14" s="87"/>
      <c r="K14" s="87"/>
      <c r="L14" s="87"/>
      <c r="M14" s="87"/>
    </row>
    <row r="15" customFormat="false" ht="12.65" hidden="false" customHeight="false" outlineLevel="0" collapsed="false">
      <c r="A15" s="92" t="s">
        <v>152</v>
      </c>
      <c r="B15" s="93" t="n">
        <v>0</v>
      </c>
      <c r="C15" s="94" t="n">
        <v>0</v>
      </c>
      <c r="D15" s="94" t="n">
        <v>1</v>
      </c>
      <c r="E15" s="95" t="n">
        <f aca="false">IF(ISBLANK(B15), 0,IF(B15&lt;=C15, 100, IF(B15&gt;=D15, IF(B15=D15, 80, 0), 100 - ((B15-C15)/(D15-C15) * 20))))</f>
        <v>100</v>
      </c>
      <c r="F15" s="96" t="str">
        <f aca="false">IF(ISBLANK(B15), "isi data dulu", IF(B15&lt;=C15, "sesuai target", IF(AND(B15&gt;C15,B15&lt;=D15), "di dalam target", IF(B15&gt;D15, "melebihi batas", ""))))</f>
        <v>sesuai target</v>
      </c>
      <c r="G15" s="87"/>
      <c r="H15" s="87"/>
      <c r="I15" s="87"/>
      <c r="J15" s="87"/>
      <c r="K15" s="87"/>
      <c r="L15" s="87"/>
      <c r="M15" s="87"/>
    </row>
    <row r="16" customFormat="false" ht="12.65" hidden="false" customHeight="false" outlineLevel="0" collapsed="false">
      <c r="A16" s="97" t="s">
        <v>153</v>
      </c>
      <c r="B16" s="98" t="n">
        <v>0</v>
      </c>
      <c r="C16" s="99" t="n">
        <v>0</v>
      </c>
      <c r="D16" s="99" t="n">
        <v>1</v>
      </c>
      <c r="E16" s="100" t="n">
        <f aca="false">IF(ISBLANK(B16), 0,IF(B16&lt;=C16, 100, IF(B16&gt;=D16, IF(B16=D16, 80, 0), 100 - ((B16-C16)/(D16-C16) * 20))))</f>
        <v>100</v>
      </c>
      <c r="F16" s="101" t="str">
        <f aca="false">IF(ISBLANK(B16), "isi data dulu", IF(B16&lt;=C16, "sesuai target", IF(AND(B16&gt;C16,B16&lt;=D16), "di dalam target", IF(B16&gt;D16, "melebihi batas", ""))))</f>
        <v>sesuai target</v>
      </c>
      <c r="G16" s="87"/>
      <c r="H16" s="87"/>
      <c r="I16" s="87"/>
      <c r="J16" s="87"/>
      <c r="K16" s="87"/>
      <c r="L16" s="87"/>
      <c r="M16" s="87"/>
    </row>
    <row r="17" customFormat="false" ht="12.65" hidden="false" customHeight="false" outlineLevel="0" collapsed="false">
      <c r="A17" s="92" t="s">
        <v>154</v>
      </c>
      <c r="B17" s="93"/>
      <c r="C17" s="94" t="n">
        <v>0</v>
      </c>
      <c r="D17" s="94" t="n">
        <v>1</v>
      </c>
      <c r="E17" s="95" t="n">
        <f aca="false">IF(ISBLANK(B17), 0,IF(B17&lt;=C17, 100, IF(B17&gt;=D17, IF(B17=D17, 80, 0), 100 - ((B17-C17)/(D17-C17) * 20))))</f>
        <v>0</v>
      </c>
      <c r="F17" s="96" t="str">
        <f aca="false">IF(ISBLANK(B17), "isi data dulu", IF(B17&lt;=C17, "sesuai target", IF(AND(B17&gt;C17,B17&lt;=D17), "di dalam target", IF(B17&gt;D17, "melebihi batas", ""))))</f>
        <v>isi data dulu</v>
      </c>
      <c r="G17" s="87"/>
      <c r="H17" s="87"/>
      <c r="I17" s="87"/>
      <c r="J17" s="87"/>
      <c r="K17" s="87"/>
      <c r="L17" s="87"/>
      <c r="M17" s="87"/>
    </row>
    <row r="18" customFormat="false" ht="12.65" hidden="false" customHeight="false" outlineLevel="0" collapsed="false">
      <c r="A18" s="97" t="s">
        <v>155</v>
      </c>
      <c r="B18" s="98"/>
      <c r="C18" s="99" t="n">
        <v>0</v>
      </c>
      <c r="D18" s="99" t="n">
        <v>1</v>
      </c>
      <c r="E18" s="100" t="n">
        <f aca="false">IF(ISBLANK(B18), 0,IF(B18&lt;=C18, 100, IF(B18&gt;=D18, IF(B18=D18, 80, 0), 100 - ((B18-C18)/(D18-C18) * 20))))</f>
        <v>0</v>
      </c>
      <c r="F18" s="101" t="str">
        <f aca="false">IF(ISBLANK(B18), "isi data dulu", IF(B18&lt;=C18, "sesuai target", IF(AND(B18&gt;C18,B18&lt;=D18), "di dalam target", IF(B18&gt;D18, "melebihi batas", ""))))</f>
        <v>isi data dulu</v>
      </c>
      <c r="G18" s="87"/>
      <c r="H18" s="87"/>
      <c r="I18" s="87"/>
      <c r="J18" s="87"/>
      <c r="K18" s="87"/>
      <c r="L18" s="87"/>
      <c r="M18" s="87"/>
    </row>
    <row r="19" customFormat="false" ht="12.65" hidden="false" customHeight="false" outlineLevel="0" collapsed="false">
      <c r="A19" s="102" t="s">
        <v>156</v>
      </c>
      <c r="B19" s="103" t="n">
        <f aca="false">SUM(B7:B18)</f>
        <v>1</v>
      </c>
      <c r="C19" s="104" t="n">
        <f aca="false">SUM(C7:C18)</f>
        <v>0</v>
      </c>
      <c r="D19" s="104" t="n">
        <f aca="false">SUM(D7:D18)</f>
        <v>12</v>
      </c>
      <c r="E19" s="106" t="n">
        <f aca="false">IF(B19&lt;=C19, 100, IF(B19&gt;=D19, IF(B19=D19, 80, 0), 100 - ((B19-C19)/(D19-C19) * 20)))</f>
        <v>98.3333333333333</v>
      </c>
      <c r="F19" s="105" t="str">
        <f aca="false">IF(B19&lt;=C19, "sesuai target", IF(AND(B19&gt;C19, B19&lt;=D19), "di dalam target", IF(B19&gt;D19, "melebihi batas", "")))</f>
        <v>di dalam target</v>
      </c>
      <c r="G19" s="87"/>
      <c r="H19" s="87"/>
      <c r="I19" s="87"/>
      <c r="J19" s="87"/>
      <c r="K19" s="87"/>
      <c r="L19" s="87"/>
      <c r="M19" s="87"/>
    </row>
    <row r="20" customFormat="false" ht="12" hidden="false" customHeight="false" outlineLevel="0" collapsed="false">
      <c r="A20" s="87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</row>
    <row r="21" customFormat="false" ht="12" hidden="false" customHeight="false" outlineLevel="0" collapsed="false">
      <c r="A21" s="87"/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</row>
    <row r="22" customFormat="false" ht="12" hidden="false" customHeight="false" outlineLevel="0" collapsed="false">
      <c r="A22" s="87"/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</row>
    <row r="23" customFormat="false" ht="12" hidden="false" customHeight="false" outlineLevel="0" collapsed="false">
      <c r="A23" s="87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</row>
    <row r="24" customFormat="false" ht="12" hidden="false" customHeight="false" outlineLevel="0" collapsed="false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</row>
    <row r="25" customFormat="false" ht="12" hidden="false" customHeight="false" outlineLevel="0" collapsed="false">
      <c r="A25" s="87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</row>
    <row r="26" customFormat="false" ht="12" hidden="false" customHeight="false" outlineLevel="0" collapsed="false">
      <c r="A26" s="87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F26" activeCellId="0" sqref="F26"/>
    </sheetView>
  </sheetViews>
  <sheetFormatPr defaultColWidth="12.66796875" defaultRowHeight="12" zeroHeight="false" outlineLevelRow="0" outlineLevelCol="0"/>
  <cols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8.63"/>
    <col collapsed="false" customWidth="true" hidden="false" outlineLevel="0" max="5" min="5" style="1" width="9.46"/>
    <col collapsed="false" customWidth="true" hidden="false" outlineLevel="0" max="6" min="6" style="1" width="20.91"/>
  </cols>
  <sheetData>
    <row r="1" customFormat="false" ht="17.25" hidden="false" customHeight="false" outlineLevel="0" collapsed="false">
      <c r="A1" s="84" t="s">
        <v>140</v>
      </c>
      <c r="B1" s="85" t="s">
        <v>35</v>
      </c>
      <c r="C1" s="86" t="s">
        <v>77</v>
      </c>
      <c r="D1" s="87"/>
      <c r="E1" s="87"/>
      <c r="F1" s="87"/>
      <c r="G1" s="87"/>
      <c r="H1" s="87"/>
      <c r="I1" s="87"/>
      <c r="J1" s="87"/>
      <c r="K1" s="87"/>
      <c r="L1" s="87"/>
      <c r="M1" s="87"/>
    </row>
    <row r="2" customFormat="false" ht="15.75" hidden="false" customHeight="true" outlineLevel="0" collapsed="false">
      <c r="A2" s="84" t="s">
        <v>14</v>
      </c>
      <c r="B2" s="88" t="s">
        <v>44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customFormat="false" ht="15.75" hidden="false" customHeight="true" outlineLevel="0" collapsed="false">
      <c r="A3" s="84" t="s">
        <v>19</v>
      </c>
      <c r="B3" s="88" t="s">
        <v>46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customFormat="false" ht="12.65" hidden="false" customHeight="false" outlineLevel="0" collapsed="false">
      <c r="D5" s="87"/>
      <c r="E5" s="87"/>
      <c r="F5" s="87"/>
      <c r="G5" s="87"/>
      <c r="H5" s="87"/>
      <c r="I5" s="87"/>
      <c r="J5" s="87"/>
      <c r="K5" s="87"/>
      <c r="L5" s="87"/>
      <c r="M5" s="87"/>
    </row>
    <row r="6" customFormat="false" ht="12.65" hidden="false" customHeight="false" outlineLevel="0" collapsed="false">
      <c r="A6" s="89" t="s">
        <v>14</v>
      </c>
      <c r="B6" s="90" t="s">
        <v>141</v>
      </c>
      <c r="C6" s="90" t="s">
        <v>142</v>
      </c>
      <c r="D6" s="90" t="s">
        <v>29</v>
      </c>
      <c r="E6" s="90" t="s">
        <v>23</v>
      </c>
      <c r="F6" s="91" t="s">
        <v>143</v>
      </c>
      <c r="G6" s="87"/>
      <c r="H6" s="87"/>
      <c r="I6" s="87"/>
      <c r="J6" s="87"/>
      <c r="K6" s="87"/>
      <c r="L6" s="87"/>
      <c r="M6" s="87"/>
    </row>
    <row r="7" customFormat="false" ht="12.65" hidden="false" customHeight="false" outlineLevel="0" collapsed="false">
      <c r="A7" s="92" t="s">
        <v>144</v>
      </c>
      <c r="B7" s="93" t="n">
        <v>25.7</v>
      </c>
      <c r="C7" s="94" t="n">
        <v>8</v>
      </c>
      <c r="D7" s="94" t="n">
        <v>24</v>
      </c>
      <c r="E7" s="95" t="n">
        <f aca="false">IF(ISBLANK(B7), 0,IF(B7&lt;=C7, 100, IF(B7&gt;=D7, IF(B7=D7, 80, 0), 100 - ((B7-C7)/(D7-C7) * 20))))</f>
        <v>0</v>
      </c>
      <c r="F7" s="96" t="str">
        <f aca="false">IF(ISBLANK(B7), "isi data dulu", IF(B7&lt;=C7, "sesuai target", IF(AND(B7&gt;C7,B7&lt;=D7), "di dalam target", IF(B7&gt;D7, "melebihi batas", ""))))</f>
        <v>melebihi batas</v>
      </c>
      <c r="G7" s="87"/>
      <c r="H7" s="87"/>
      <c r="I7" s="87"/>
      <c r="J7" s="87"/>
      <c r="K7" s="87"/>
      <c r="L7" s="87"/>
      <c r="M7" s="87"/>
    </row>
    <row r="8" customFormat="false" ht="12.65" hidden="false" customHeight="false" outlineLevel="0" collapsed="false">
      <c r="A8" s="97" t="s">
        <v>145</v>
      </c>
      <c r="B8" s="98" t="n">
        <v>9.25</v>
      </c>
      <c r="C8" s="99" t="n">
        <v>8</v>
      </c>
      <c r="D8" s="99" t="n">
        <v>24</v>
      </c>
      <c r="E8" s="100" t="n">
        <f aca="false">IF(ISBLANK(B8), 0,IF(B8&lt;=C8, 100, IF(B8&gt;=D8, IF(B8=D8, 80, 0), 100 - ((B8-C8)/(D8-C8) * 20))))</f>
        <v>98.4375</v>
      </c>
      <c r="F8" s="101" t="str">
        <f aca="false">IF(ISBLANK(B8), "isi data dulu", IF(B8&lt;=C8, "sesuai target", IF(AND(B8&gt;C8,B8&lt;=D8), "di dalam target", IF(B8&gt;D8, "melebihi batas", ""))))</f>
        <v>di dalam target</v>
      </c>
      <c r="G8" s="87"/>
      <c r="H8" s="87"/>
      <c r="I8" s="87"/>
      <c r="J8" s="87"/>
      <c r="K8" s="87"/>
      <c r="L8" s="87"/>
      <c r="M8" s="87"/>
    </row>
    <row r="9" customFormat="false" ht="12.65" hidden="false" customHeight="false" outlineLevel="0" collapsed="false">
      <c r="A9" s="92" t="s">
        <v>146</v>
      </c>
      <c r="B9" s="93" t="n">
        <v>7.52</v>
      </c>
      <c r="C9" s="94" t="n">
        <v>8</v>
      </c>
      <c r="D9" s="94" t="n">
        <v>24</v>
      </c>
      <c r="E9" s="95" t="n">
        <f aca="false">IF(ISBLANK(B9), 0,IF(B9&lt;=C9, 100, IF(B9&gt;=D9, IF(B9=D9, 80, 0), 100 - ((B9-C9)/(D9-C9) * 20))))</f>
        <v>100</v>
      </c>
      <c r="F9" s="96" t="str">
        <f aca="false">IF(ISBLANK(B9), "isi data dulu", IF(B9&lt;=C9, "sesuai target", IF(AND(B9&gt;C9,B9&lt;=D9), "di dalam target", IF(B9&gt;D9, "melebihi batas", ""))))</f>
        <v>sesuai target</v>
      </c>
      <c r="G9" s="87"/>
      <c r="H9" s="87"/>
      <c r="I9" s="87"/>
      <c r="J9" s="87"/>
      <c r="K9" s="87"/>
      <c r="L9" s="87"/>
      <c r="M9" s="87"/>
    </row>
    <row r="10" customFormat="false" ht="12.65" hidden="false" customHeight="false" outlineLevel="0" collapsed="false">
      <c r="A10" s="97" t="s">
        <v>147</v>
      </c>
      <c r="B10" s="98" t="n">
        <v>2.93</v>
      </c>
      <c r="C10" s="99" t="n">
        <v>8</v>
      </c>
      <c r="D10" s="99" t="n">
        <v>24</v>
      </c>
      <c r="E10" s="100" t="n">
        <f aca="false">IF(ISBLANK(B10), 0,IF(B10&lt;=C10, 100, IF(B10&gt;=D10, IF(B10=D10, 80, 0), 100 - ((B10-C10)/(D10-C10) * 20))))</f>
        <v>100</v>
      </c>
      <c r="F10" s="101" t="str">
        <f aca="false">IF(ISBLANK(B10), "isi data dulu", IF(B10&lt;=C10, "sesuai target", IF(AND(B10&gt;C10,B10&lt;=D10), "di dalam target", IF(B10&gt;D10, "melebihi batas", ""))))</f>
        <v>sesuai target</v>
      </c>
      <c r="G10" s="87"/>
      <c r="H10" s="87"/>
      <c r="I10" s="87"/>
      <c r="J10" s="87"/>
      <c r="K10" s="87"/>
      <c r="L10" s="87"/>
      <c r="M10" s="87"/>
    </row>
    <row r="11" customFormat="false" ht="12.65" hidden="false" customHeight="false" outlineLevel="0" collapsed="false">
      <c r="A11" s="92" t="s">
        <v>148</v>
      </c>
      <c r="B11" s="93" t="n">
        <v>5.75</v>
      </c>
      <c r="C11" s="94" t="n">
        <v>8</v>
      </c>
      <c r="D11" s="94" t="n">
        <v>24</v>
      </c>
      <c r="E11" s="95" t="n">
        <f aca="false">IF(ISBLANK(B11), 0,IF(B11&lt;=C11, 100, IF(B11&gt;=D11, IF(B11=D11, 80, 0), 100 - ((B11-C11)/(D11-C11) * 20))))</f>
        <v>100</v>
      </c>
      <c r="F11" s="96" t="str">
        <f aca="false">IF(ISBLANK(B11), "isi data dulu", IF(B11&lt;=C11, "sesuai target", IF(AND(B11&gt;C11,B11&lt;=D11), "di dalam target", IF(B11&gt;D11, "melebihi batas", ""))))</f>
        <v>sesuai target</v>
      </c>
      <c r="G11" s="87"/>
      <c r="H11" s="87"/>
      <c r="I11" s="87"/>
      <c r="J11" s="87"/>
      <c r="K11" s="87"/>
      <c r="L11" s="87"/>
      <c r="M11" s="87"/>
    </row>
    <row r="12" customFormat="false" ht="12.65" hidden="false" customHeight="false" outlineLevel="0" collapsed="false">
      <c r="A12" s="97" t="s">
        <v>149</v>
      </c>
      <c r="B12" s="98" t="n">
        <v>4.92</v>
      </c>
      <c r="C12" s="99" t="n">
        <v>8</v>
      </c>
      <c r="D12" s="99" t="n">
        <v>24</v>
      </c>
      <c r="E12" s="100" t="n">
        <f aca="false">IF(ISBLANK(B12), 0,IF(B12&lt;=C12, 100, IF(B12&gt;=D12, IF(B12=D12, 80, 0), 100 - ((B12-C12)/(D12-C12) * 20))))</f>
        <v>100</v>
      </c>
      <c r="F12" s="101" t="str">
        <f aca="false">IF(ISBLANK(B12), "isi data dulu", IF(B12&lt;=C12, "sesuai target", IF(AND(B12&gt;C12,B12&lt;=D12), "di dalam target", IF(B12&gt;D12, "melebihi batas", ""))))</f>
        <v>sesuai target</v>
      </c>
      <c r="G12" s="87"/>
      <c r="H12" s="87"/>
      <c r="I12" s="87"/>
      <c r="J12" s="87"/>
      <c r="K12" s="87"/>
      <c r="L12" s="87"/>
      <c r="M12" s="87"/>
    </row>
    <row r="13" customFormat="false" ht="12.65" hidden="false" customHeight="false" outlineLevel="0" collapsed="false">
      <c r="A13" s="92" t="s">
        <v>150</v>
      </c>
      <c r="B13" s="93" t="n">
        <v>7.46</v>
      </c>
      <c r="C13" s="94" t="n">
        <v>8</v>
      </c>
      <c r="D13" s="94" t="n">
        <v>24</v>
      </c>
      <c r="E13" s="95" t="n">
        <f aca="false">IF(ISBLANK(B13), 0,IF(B13&lt;=C13, 100, IF(B13&gt;=D13, IF(B13=D13, 80, 0), 100 - ((B13-C13)/(D13-C13) * 20))))</f>
        <v>100</v>
      </c>
      <c r="F13" s="96" t="str">
        <f aca="false">IF(ISBLANK(B13), "isi data dulu", IF(B13&lt;=C13, "sesuai target", IF(AND(B13&gt;C13,B13&lt;=D13), "di dalam target", IF(B13&gt;D13, "melebihi batas", ""))))</f>
        <v>sesuai target</v>
      </c>
      <c r="G13" s="87"/>
      <c r="H13" s="87"/>
      <c r="I13" s="87"/>
      <c r="J13" s="87"/>
      <c r="K13" s="87"/>
      <c r="L13" s="87"/>
      <c r="M13" s="87"/>
    </row>
    <row r="14" customFormat="false" ht="12.65" hidden="false" customHeight="false" outlineLevel="0" collapsed="false">
      <c r="A14" s="97" t="s">
        <v>151</v>
      </c>
      <c r="B14" s="98" t="n">
        <v>6.2</v>
      </c>
      <c r="C14" s="99" t="n">
        <v>8</v>
      </c>
      <c r="D14" s="99" t="n">
        <v>24</v>
      </c>
      <c r="E14" s="100" t="n">
        <f aca="false">IF(ISBLANK(B14), 0,IF(B14&lt;=C14, 100, IF(B14&gt;=D14, IF(B14=D14, 80, 0), 100 - ((B14-C14)/(D14-C14) * 20))))</f>
        <v>100</v>
      </c>
      <c r="F14" s="101" t="str">
        <f aca="false">IF(ISBLANK(B14), "isi data dulu", IF(B14&lt;=C14, "sesuai target", IF(AND(B14&gt;C14,B14&lt;=D14), "di dalam target", IF(B14&gt;D14, "melebihi batas", ""))))</f>
        <v>sesuai target</v>
      </c>
      <c r="G14" s="87"/>
      <c r="H14" s="87"/>
      <c r="I14" s="87"/>
      <c r="J14" s="87"/>
      <c r="K14" s="87"/>
      <c r="L14" s="87"/>
      <c r="M14" s="87"/>
    </row>
    <row r="15" customFormat="false" ht="12.65" hidden="false" customHeight="false" outlineLevel="0" collapsed="false">
      <c r="A15" s="92" t="s">
        <v>152</v>
      </c>
      <c r="B15" s="93" t="n">
        <v>10.86</v>
      </c>
      <c r="C15" s="94" t="n">
        <v>8</v>
      </c>
      <c r="D15" s="94" t="n">
        <v>24</v>
      </c>
      <c r="E15" s="95" t="n">
        <f aca="false">IF(ISBLANK(B15), 0,IF(B15&lt;=C15, 100, IF(B15&gt;=D15, IF(B15=D15, 80, 0), 100 - ((B15-C15)/(D15-C15) * 20))))</f>
        <v>96.425</v>
      </c>
      <c r="F15" s="96" t="str">
        <f aca="false">IF(ISBLANK(B15), "isi data dulu", IF(B15&lt;=C15, "sesuai target", IF(AND(B15&gt;C15,B15&lt;=D15), "di dalam target", IF(B15&gt;D15, "melebihi batas", ""))))</f>
        <v>di dalam target</v>
      </c>
      <c r="G15" s="87"/>
      <c r="H15" s="87"/>
      <c r="I15" s="87"/>
      <c r="J15" s="87"/>
      <c r="K15" s="87"/>
      <c r="L15" s="87"/>
      <c r="M15" s="87"/>
    </row>
    <row r="16" customFormat="false" ht="12.65" hidden="false" customHeight="false" outlineLevel="0" collapsed="false">
      <c r="A16" s="97" t="s">
        <v>153</v>
      </c>
      <c r="B16" s="98" t="n">
        <v>11.1</v>
      </c>
      <c r="C16" s="99" t="n">
        <v>8</v>
      </c>
      <c r="D16" s="99" t="n">
        <v>24</v>
      </c>
      <c r="E16" s="100" t="n">
        <f aca="false">IF(ISBLANK(B16), 0,IF(B16&lt;=C16, 100, IF(B16&gt;=D16, IF(B16=D16, 80, 0), 100 - ((B16-C16)/(D16-C16) * 20))))</f>
        <v>96.125</v>
      </c>
      <c r="F16" s="101" t="str">
        <f aca="false">IF(ISBLANK(B16), "isi data dulu", IF(B16&lt;=C16, "sesuai target", IF(AND(B16&gt;C16,B16&lt;=D16), "di dalam target", IF(B16&gt;D16, "melebihi batas", ""))))</f>
        <v>di dalam target</v>
      </c>
      <c r="G16" s="87"/>
      <c r="H16" s="87"/>
      <c r="I16" s="87"/>
      <c r="J16" s="87"/>
      <c r="K16" s="87"/>
      <c r="L16" s="87"/>
      <c r="M16" s="87"/>
    </row>
    <row r="17" customFormat="false" ht="12.65" hidden="false" customHeight="false" outlineLevel="0" collapsed="false">
      <c r="A17" s="92" t="s">
        <v>154</v>
      </c>
      <c r="B17" s="93"/>
      <c r="C17" s="94"/>
      <c r="D17" s="94" t="n">
        <v>24</v>
      </c>
      <c r="E17" s="95" t="n">
        <f aca="false">IF(ISBLANK(B17), 0,IF(B17&lt;=C17, 100, IF(B17&gt;=D17, IF(B17=D17, 80, 0), 100 - ((B17-C17)/(D17-C17) * 20))))</f>
        <v>0</v>
      </c>
      <c r="F17" s="96" t="str">
        <f aca="false">IF(ISBLANK(B17), "isi data dulu", IF(B17&lt;=C17, "sesuai target", IF(AND(B17&gt;C17,B17&lt;=D17), "di dalam target", IF(B17&gt;D17, "melebihi batas", ""))))</f>
        <v>isi data dulu</v>
      </c>
      <c r="G17" s="87"/>
      <c r="H17" s="87"/>
      <c r="I17" s="87"/>
      <c r="J17" s="87"/>
      <c r="K17" s="87"/>
      <c r="L17" s="87"/>
      <c r="M17" s="87"/>
    </row>
    <row r="18" customFormat="false" ht="12.65" hidden="false" customHeight="false" outlineLevel="0" collapsed="false">
      <c r="A18" s="97" t="s">
        <v>155</v>
      </c>
      <c r="B18" s="98"/>
      <c r="C18" s="99"/>
      <c r="D18" s="99" t="n">
        <v>24</v>
      </c>
      <c r="E18" s="100" t="n">
        <f aca="false">IF(ISBLANK(B18), 0,IF(B18&lt;=C18, 100, IF(B18&gt;=D18, IF(B18=D18, 80, 0), 100 - ((B18-C18)/(D18-C18) * 20))))</f>
        <v>0</v>
      </c>
      <c r="F18" s="101" t="str">
        <f aca="false">IF(ISBLANK(B18), "isi data dulu", IF(B18&lt;=C18, "sesuai target", IF(AND(B18&gt;C18,B18&lt;=D18), "di dalam target", IF(B18&gt;D18, "melebihi batas", ""))))</f>
        <v>isi data dulu</v>
      </c>
      <c r="G18" s="87"/>
      <c r="H18" s="87"/>
      <c r="I18" s="87"/>
      <c r="J18" s="87"/>
      <c r="K18" s="87"/>
      <c r="L18" s="87"/>
      <c r="M18" s="87"/>
    </row>
    <row r="19" customFormat="false" ht="12.65" hidden="false" customHeight="false" outlineLevel="0" collapsed="false">
      <c r="A19" s="102" t="s">
        <v>156</v>
      </c>
      <c r="B19" s="103" t="n">
        <f aca="false">SUM(B7:B18)</f>
        <v>91.69</v>
      </c>
      <c r="C19" s="104" t="n">
        <f aca="false">SUM(C7:C18)</f>
        <v>80</v>
      </c>
      <c r="D19" s="104" t="n">
        <f aca="false">SUM(D7:D18)</f>
        <v>288</v>
      </c>
      <c r="E19" s="106" t="n">
        <f aca="false">IF(B19&lt;=C19, 100, IF(B19&gt;=D19, IF(B19=D19, 80, 0), 100 - ((B19-C19)/(D19-C19) * 20)))</f>
        <v>98.8759615384615</v>
      </c>
      <c r="F19" s="105" t="str">
        <f aca="false">IF(B19&lt;=C19, "sesuai target", IF(AND(B19&gt;C19, B19&lt;=D19), "di dalam target", IF(B19&gt;D19, "melebihi batas", "")))</f>
        <v>di dalam target</v>
      </c>
      <c r="G19" s="87"/>
      <c r="H19" s="87"/>
      <c r="I19" s="87"/>
      <c r="J19" s="87"/>
      <c r="K19" s="87"/>
      <c r="L19" s="87"/>
      <c r="M19" s="87"/>
    </row>
    <row r="20" customFormat="false" ht="12" hidden="false" customHeight="false" outlineLevel="0" collapsed="false">
      <c r="A20" s="87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</row>
    <row r="21" customFormat="false" ht="12" hidden="false" customHeight="false" outlineLevel="0" collapsed="false">
      <c r="A21" s="87"/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</row>
    <row r="22" customFormat="false" ht="12" hidden="false" customHeight="false" outlineLevel="0" collapsed="false">
      <c r="A22" s="87"/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</row>
    <row r="23" customFormat="false" ht="12" hidden="false" customHeight="false" outlineLevel="0" collapsed="false">
      <c r="A23" s="87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</row>
    <row r="24" customFormat="false" ht="12" hidden="false" customHeight="false" outlineLevel="0" collapsed="false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</row>
    <row r="25" customFormat="false" ht="12" hidden="false" customHeight="false" outlineLevel="0" collapsed="false">
      <c r="A25" s="87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</row>
    <row r="26" customFormat="false" ht="12" hidden="false" customHeight="false" outlineLevel="0" collapsed="false">
      <c r="A26" s="87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B16" activeCellId="0" sqref="B16"/>
    </sheetView>
  </sheetViews>
  <sheetFormatPr defaultColWidth="12.66796875" defaultRowHeight="12" zeroHeight="false" outlineLevelRow="0" outlineLevelCol="0"/>
  <cols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8.63"/>
    <col collapsed="false" customWidth="true" hidden="false" outlineLevel="0" max="5" min="5" style="1" width="9.46"/>
    <col collapsed="false" customWidth="true" hidden="false" outlineLevel="0" max="6" min="6" style="1" width="20.91"/>
  </cols>
  <sheetData>
    <row r="1" customFormat="false" ht="17.25" hidden="false" customHeight="false" outlineLevel="0" collapsed="false">
      <c r="A1" s="84" t="s">
        <v>140</v>
      </c>
      <c r="B1" s="85" t="s">
        <v>35</v>
      </c>
      <c r="C1" s="86" t="s">
        <v>136</v>
      </c>
      <c r="D1" s="87"/>
      <c r="E1" s="87"/>
      <c r="F1" s="87"/>
      <c r="G1" s="87"/>
      <c r="H1" s="87"/>
      <c r="I1" s="87"/>
      <c r="J1" s="87"/>
      <c r="K1" s="87"/>
      <c r="L1" s="87"/>
      <c r="M1" s="87"/>
    </row>
    <row r="2" customFormat="false" ht="15.75" hidden="false" customHeight="true" outlineLevel="0" collapsed="false">
      <c r="A2" s="84" t="s">
        <v>14</v>
      </c>
      <c r="B2" s="88" t="s">
        <v>44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customFormat="false" ht="15.75" hidden="false" customHeight="true" outlineLevel="0" collapsed="false">
      <c r="A3" s="84" t="s">
        <v>19</v>
      </c>
      <c r="B3" s="88" t="s">
        <v>46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customFormat="false" ht="12.65" hidden="false" customHeight="false" outlineLevel="0" collapsed="false">
      <c r="D5" s="87"/>
      <c r="E5" s="87"/>
      <c r="F5" s="87"/>
      <c r="G5" s="87"/>
      <c r="H5" s="87"/>
      <c r="I5" s="87"/>
      <c r="J5" s="87"/>
      <c r="K5" s="87"/>
      <c r="L5" s="87"/>
      <c r="M5" s="87"/>
    </row>
    <row r="6" customFormat="false" ht="12.65" hidden="false" customHeight="false" outlineLevel="0" collapsed="false">
      <c r="A6" s="89" t="s">
        <v>14</v>
      </c>
      <c r="B6" s="90" t="s">
        <v>141</v>
      </c>
      <c r="C6" s="90" t="s">
        <v>142</v>
      </c>
      <c r="D6" s="90" t="s">
        <v>29</v>
      </c>
      <c r="E6" s="90" t="s">
        <v>23</v>
      </c>
      <c r="F6" s="91" t="s">
        <v>143</v>
      </c>
      <c r="G6" s="87"/>
      <c r="H6" s="87"/>
      <c r="I6" s="87"/>
      <c r="J6" s="87"/>
      <c r="K6" s="87"/>
      <c r="L6" s="87"/>
      <c r="M6" s="87"/>
    </row>
    <row r="7" customFormat="false" ht="12.65" hidden="false" customHeight="false" outlineLevel="0" collapsed="false">
      <c r="A7" s="92" t="s">
        <v>144</v>
      </c>
      <c r="B7" s="93" t="n">
        <v>0</v>
      </c>
      <c r="C7" s="94" t="n">
        <v>1</v>
      </c>
      <c r="D7" s="94" t="n">
        <v>2</v>
      </c>
      <c r="E7" s="95" t="n">
        <f aca="false">IF(ISBLANK(B7), 0,IF(B7&lt;=C7, 100, IF(B7&gt;=D7, IF(B7=D7, 80, 0), 100 - ((B7-C7)/(D7-C7) * 20))))</f>
        <v>100</v>
      </c>
      <c r="F7" s="96" t="str">
        <f aca="false">IF(ISBLANK(B7), "isi data dulu", IF(B7&lt;=C7, "sesuai target", IF(AND(B7&gt;C7,B7&lt;=D7), "di dalam target", IF(B7&gt;D7, "melebihi batas", ""))))</f>
        <v>sesuai target</v>
      </c>
      <c r="G7" s="87"/>
      <c r="H7" s="87"/>
      <c r="I7" s="87"/>
      <c r="J7" s="87"/>
      <c r="K7" s="87"/>
      <c r="L7" s="87"/>
      <c r="M7" s="87"/>
    </row>
    <row r="8" customFormat="false" ht="12.65" hidden="false" customHeight="false" outlineLevel="0" collapsed="false">
      <c r="A8" s="97" t="s">
        <v>145</v>
      </c>
      <c r="B8" s="98" t="n">
        <v>0</v>
      </c>
      <c r="C8" s="99" t="n">
        <v>1</v>
      </c>
      <c r="D8" s="99" t="n">
        <v>2</v>
      </c>
      <c r="E8" s="100" t="n">
        <f aca="false">IF(ISBLANK(B8), 0,IF(B8&lt;=C8, 100, IF(B8&gt;=D8, IF(B8=D8, 80, 0), 100 - ((B8-C8)/(D8-C8) * 20))))</f>
        <v>100</v>
      </c>
      <c r="F8" s="101" t="str">
        <f aca="false">IF(ISBLANK(B8), "isi data dulu", IF(B8&lt;=C8, "sesuai target", IF(AND(B8&gt;C8,B8&lt;=D8), "di dalam target", IF(B8&gt;D8, "melebihi batas", ""))))</f>
        <v>sesuai target</v>
      </c>
      <c r="G8" s="87"/>
      <c r="H8" s="87"/>
      <c r="I8" s="87"/>
      <c r="J8" s="87"/>
      <c r="K8" s="87"/>
      <c r="L8" s="87"/>
      <c r="M8" s="87"/>
    </row>
    <row r="9" customFormat="false" ht="12.65" hidden="false" customHeight="false" outlineLevel="0" collapsed="false">
      <c r="A9" s="92" t="s">
        <v>146</v>
      </c>
      <c r="B9" s="93" t="n">
        <v>0</v>
      </c>
      <c r="C9" s="94" t="n">
        <v>1</v>
      </c>
      <c r="D9" s="94" t="n">
        <v>2</v>
      </c>
      <c r="E9" s="95" t="n">
        <f aca="false">IF(ISBLANK(B9), 0,IF(B9&lt;=C9, 100, IF(B9&gt;=D9, IF(B9=D9, 80, 0), 100 - ((B9-C9)/(D9-C9) * 20))))</f>
        <v>100</v>
      </c>
      <c r="F9" s="96" t="str">
        <f aca="false">IF(ISBLANK(B9), "isi data dulu", IF(B9&lt;=C9, "sesuai target", IF(AND(B9&gt;C9,B9&lt;=D9), "di dalam target", IF(B9&gt;D9, "melebihi batas", ""))))</f>
        <v>sesuai target</v>
      </c>
      <c r="G9" s="87"/>
      <c r="H9" s="87"/>
      <c r="I9" s="87"/>
      <c r="J9" s="87"/>
      <c r="K9" s="87"/>
      <c r="L9" s="87"/>
      <c r="M9" s="87"/>
    </row>
    <row r="10" customFormat="false" ht="12.65" hidden="false" customHeight="false" outlineLevel="0" collapsed="false">
      <c r="A10" s="97" t="s">
        <v>147</v>
      </c>
      <c r="B10" s="98" t="n">
        <v>0</v>
      </c>
      <c r="C10" s="99" t="n">
        <v>1</v>
      </c>
      <c r="D10" s="99" t="n">
        <v>2</v>
      </c>
      <c r="E10" s="100" t="n">
        <f aca="false">IF(ISBLANK(B10), 0,IF(B10&lt;=C10, 100, IF(B10&gt;=D10, IF(B10=D10, 80, 0), 100 - ((B10-C10)/(D10-C10) * 20))))</f>
        <v>100</v>
      </c>
      <c r="F10" s="101" t="str">
        <f aca="false">IF(ISBLANK(B10), "isi data dulu", IF(B10&lt;=C10, "sesuai target", IF(AND(B10&gt;C10,B10&lt;=D10), "di dalam target", IF(B10&gt;D10, "melebihi batas", ""))))</f>
        <v>sesuai target</v>
      </c>
      <c r="G10" s="87"/>
      <c r="H10" s="87"/>
      <c r="I10" s="87"/>
      <c r="J10" s="87"/>
      <c r="K10" s="87"/>
      <c r="L10" s="87"/>
      <c r="M10" s="87"/>
    </row>
    <row r="11" customFormat="false" ht="12.65" hidden="false" customHeight="false" outlineLevel="0" collapsed="false">
      <c r="A11" s="92" t="s">
        <v>148</v>
      </c>
      <c r="B11" s="93" t="n">
        <v>0</v>
      </c>
      <c r="C11" s="94" t="n">
        <v>1</v>
      </c>
      <c r="D11" s="94" t="n">
        <v>2</v>
      </c>
      <c r="E11" s="95" t="n">
        <f aca="false">IF(ISBLANK(B11), 0,IF(B11&lt;=C11, 100, IF(B11&gt;=D11, IF(B11=D11, 80, 0), 100 - ((B11-C11)/(D11-C11) * 20))))</f>
        <v>100</v>
      </c>
      <c r="F11" s="96" t="str">
        <f aca="false">IF(ISBLANK(B11), "isi data dulu", IF(B11&lt;=C11, "sesuai target", IF(AND(B11&gt;C11,B11&lt;=D11), "di dalam target", IF(B11&gt;D11, "melebihi batas", ""))))</f>
        <v>sesuai target</v>
      </c>
      <c r="G11" s="87"/>
      <c r="H11" s="87"/>
      <c r="I11" s="87"/>
      <c r="J11" s="87"/>
      <c r="K11" s="87"/>
      <c r="L11" s="87"/>
      <c r="M11" s="87"/>
    </row>
    <row r="12" customFormat="false" ht="12.65" hidden="false" customHeight="false" outlineLevel="0" collapsed="false">
      <c r="A12" s="97" t="s">
        <v>149</v>
      </c>
      <c r="B12" s="98" t="n">
        <v>1</v>
      </c>
      <c r="C12" s="99" t="n">
        <v>1</v>
      </c>
      <c r="D12" s="99" t="n">
        <v>2</v>
      </c>
      <c r="E12" s="100" t="n">
        <f aca="false">IF(ISBLANK(B12), 0,IF(B12&lt;=C12, 100, IF(B12&gt;=D12, IF(B12=D12, 80, 0), 100 - ((B12-C12)/(D12-C12) * 20))))</f>
        <v>100</v>
      </c>
      <c r="F12" s="101" t="str">
        <f aca="false">IF(ISBLANK(B12), "isi data dulu", IF(B12&lt;=C12, "sesuai target", IF(AND(B12&gt;C12,B12&lt;=D12), "di dalam target", IF(B12&gt;D12, "melebihi batas", ""))))</f>
        <v>sesuai target</v>
      </c>
      <c r="G12" s="87"/>
      <c r="H12" s="87" t="s">
        <v>162</v>
      </c>
      <c r="I12" s="87"/>
      <c r="J12" s="87"/>
      <c r="K12" s="87"/>
      <c r="L12" s="87"/>
      <c r="M12" s="87"/>
    </row>
    <row r="13" customFormat="false" ht="12.65" hidden="false" customHeight="false" outlineLevel="0" collapsed="false">
      <c r="A13" s="92" t="s">
        <v>150</v>
      </c>
      <c r="B13" s="93" t="n">
        <v>0</v>
      </c>
      <c r="C13" s="94" t="n">
        <v>1</v>
      </c>
      <c r="D13" s="94" t="n">
        <v>2</v>
      </c>
      <c r="E13" s="95" t="n">
        <f aca="false">IF(ISBLANK(B13), 0,IF(B13&lt;=C13, 100, IF(B13&gt;=D13, IF(B13=D13, 80, 0), 100 - ((B13-C13)/(D13-C13) * 20))))</f>
        <v>100</v>
      </c>
      <c r="F13" s="96" t="str">
        <f aca="false">IF(ISBLANK(B13), "isi data dulu", IF(B13&lt;=C13, "sesuai target", IF(AND(B13&gt;C13,B13&lt;=D13), "di dalam target", IF(B13&gt;D13, "melebihi batas", ""))))</f>
        <v>sesuai target</v>
      </c>
      <c r="G13" s="87"/>
      <c r="H13" s="87"/>
      <c r="I13" s="87"/>
      <c r="J13" s="87"/>
      <c r="K13" s="87"/>
      <c r="L13" s="87"/>
      <c r="M13" s="87"/>
    </row>
    <row r="14" customFormat="false" ht="12.65" hidden="false" customHeight="false" outlineLevel="0" collapsed="false">
      <c r="A14" s="97" t="s">
        <v>151</v>
      </c>
      <c r="B14" s="98" t="n">
        <v>0</v>
      </c>
      <c r="C14" s="99" t="n">
        <v>1</v>
      </c>
      <c r="D14" s="99" t="n">
        <v>2</v>
      </c>
      <c r="E14" s="100" t="n">
        <f aca="false">IF(ISBLANK(B14), 0,IF(B14&lt;=C14, 100, IF(B14&gt;=D14, IF(B14=D14, 80, 0), 100 - ((B14-C14)/(D14-C14) * 20))))</f>
        <v>100</v>
      </c>
      <c r="F14" s="101" t="str">
        <f aca="false">IF(ISBLANK(B14), "isi data dulu", IF(B14&lt;=C14, "sesuai target", IF(AND(B14&gt;C14,B14&lt;=D14), "di dalam target", IF(B14&gt;D14, "melebihi batas", ""))))</f>
        <v>sesuai target</v>
      </c>
      <c r="G14" s="87"/>
      <c r="H14" s="87"/>
      <c r="I14" s="87"/>
      <c r="J14" s="87"/>
      <c r="K14" s="87"/>
      <c r="L14" s="87"/>
      <c r="M14" s="87"/>
    </row>
    <row r="15" customFormat="false" ht="12.65" hidden="false" customHeight="false" outlineLevel="0" collapsed="false">
      <c r="A15" s="92" t="s">
        <v>152</v>
      </c>
      <c r="B15" s="93" t="n">
        <v>0</v>
      </c>
      <c r="C15" s="94" t="n">
        <v>1</v>
      </c>
      <c r="D15" s="94" t="n">
        <v>2</v>
      </c>
      <c r="E15" s="95" t="n">
        <f aca="false">IF(ISBLANK(B15), 0,IF(B15&lt;=C15, 100, IF(B15&gt;=D15, IF(B15=D15, 80, 0), 100 - ((B15-C15)/(D15-C15) * 20))))</f>
        <v>100</v>
      </c>
      <c r="F15" s="96" t="str">
        <f aca="false">IF(ISBLANK(B15), "isi data dulu", IF(B15&lt;=C15, "sesuai target", IF(AND(B15&gt;C15,B15&lt;=D15), "di dalam target", IF(B15&gt;D15, "melebihi batas", ""))))</f>
        <v>sesuai target</v>
      </c>
      <c r="G15" s="87"/>
      <c r="H15" s="87"/>
      <c r="I15" s="87"/>
      <c r="J15" s="87"/>
      <c r="K15" s="87"/>
      <c r="L15" s="87"/>
      <c r="M15" s="87"/>
    </row>
    <row r="16" customFormat="false" ht="12.65" hidden="false" customHeight="false" outlineLevel="0" collapsed="false">
      <c r="A16" s="97" t="s">
        <v>153</v>
      </c>
      <c r="B16" s="98" t="n">
        <v>0</v>
      </c>
      <c r="C16" s="99" t="n">
        <v>1</v>
      </c>
      <c r="D16" s="99" t="n">
        <v>2</v>
      </c>
      <c r="E16" s="100" t="n">
        <f aca="false">IF(ISBLANK(B16), 0,IF(B16&lt;=C16, 100, IF(B16&gt;=D16, IF(B16=D16, 80, 0), 100 - ((B16-C16)/(D16-C16) * 20))))</f>
        <v>100</v>
      </c>
      <c r="F16" s="101" t="str">
        <f aca="false">IF(ISBLANK(B16), "isi data dulu", IF(B16&lt;=C16, "sesuai target", IF(AND(B16&gt;C16,B16&lt;=D16), "di dalam target", IF(B16&gt;D16, "melebihi batas", ""))))</f>
        <v>sesuai target</v>
      </c>
      <c r="G16" s="87"/>
      <c r="H16" s="87"/>
      <c r="I16" s="87"/>
      <c r="J16" s="87"/>
      <c r="K16" s="87"/>
      <c r="L16" s="87"/>
      <c r="M16" s="87"/>
    </row>
    <row r="17" customFormat="false" ht="12.65" hidden="false" customHeight="false" outlineLevel="0" collapsed="false">
      <c r="A17" s="92" t="s">
        <v>154</v>
      </c>
      <c r="B17" s="93"/>
      <c r="C17" s="94" t="n">
        <v>1</v>
      </c>
      <c r="D17" s="94" t="n">
        <v>2</v>
      </c>
      <c r="E17" s="95" t="n">
        <f aca="false">IF(ISBLANK(B17), 0,IF(B17&lt;=C17, 100, IF(B17&gt;=D17, IF(B17=D17, 80, 0), 100 - ((B17-C17)/(D17-C17) * 20))))</f>
        <v>0</v>
      </c>
      <c r="F17" s="96" t="str">
        <f aca="false">IF(ISBLANK(B17), "isi data dulu", IF(B17&lt;=C17, "sesuai target", IF(AND(B17&gt;C17,B17&lt;=D17), "di dalam target", IF(B17&gt;D17, "melebihi batas", ""))))</f>
        <v>isi data dulu</v>
      </c>
      <c r="G17" s="87"/>
      <c r="H17" s="87"/>
      <c r="I17" s="87"/>
      <c r="J17" s="87"/>
      <c r="K17" s="87"/>
      <c r="L17" s="87"/>
      <c r="M17" s="87"/>
    </row>
    <row r="18" customFormat="false" ht="12.65" hidden="false" customHeight="false" outlineLevel="0" collapsed="false">
      <c r="A18" s="97" t="s">
        <v>155</v>
      </c>
      <c r="B18" s="98"/>
      <c r="C18" s="99" t="n">
        <v>1</v>
      </c>
      <c r="D18" s="99" t="n">
        <v>2</v>
      </c>
      <c r="E18" s="100" t="n">
        <f aca="false">IF(ISBLANK(B18), 0,IF(B18&lt;=C18, 100, IF(B18&gt;=D18, IF(B18=D18, 80, 0), 100 - ((B18-C18)/(D18-C18) * 20))))</f>
        <v>0</v>
      </c>
      <c r="F18" s="101" t="str">
        <f aca="false">IF(ISBLANK(B18), "isi data dulu", IF(B18&lt;=C18, "sesuai target", IF(AND(B18&gt;C18,B18&lt;=D18), "di dalam target", IF(B18&gt;D18, "melebihi batas", ""))))</f>
        <v>isi data dulu</v>
      </c>
      <c r="G18" s="87"/>
      <c r="H18" s="87"/>
      <c r="I18" s="87"/>
      <c r="J18" s="87"/>
      <c r="K18" s="87"/>
      <c r="L18" s="87"/>
      <c r="M18" s="87"/>
    </row>
    <row r="19" customFormat="false" ht="12.65" hidden="false" customHeight="false" outlineLevel="0" collapsed="false">
      <c r="A19" s="102" t="s">
        <v>156</v>
      </c>
      <c r="B19" s="103" t="n">
        <f aca="false">SUM(B7:B18)</f>
        <v>1</v>
      </c>
      <c r="C19" s="104" t="n">
        <f aca="false">SUM(C7:C18)</f>
        <v>12</v>
      </c>
      <c r="D19" s="104" t="n">
        <f aca="false">SUM(D7:D18)</f>
        <v>24</v>
      </c>
      <c r="E19" s="106" t="n">
        <f aca="false">IF(B19&lt;=C19, 100, IF(B19&gt;=D19, IF(B19=D19, 80, 0), 100 - ((B19-C19)/(D19-C19) * 20)))</f>
        <v>100</v>
      </c>
      <c r="F19" s="105" t="str">
        <f aca="false">IF(B19&lt;=C19, "sesuai target", IF(AND(B19&gt;C19, B19&lt;=D19), "di dalam target", IF(B19&gt;D19, "melebihi batas", "")))</f>
        <v>sesuai target</v>
      </c>
      <c r="G19" s="87"/>
      <c r="H19" s="87"/>
      <c r="I19" s="87"/>
      <c r="J19" s="87"/>
      <c r="K19" s="87"/>
      <c r="L19" s="87"/>
      <c r="M19" s="87"/>
    </row>
    <row r="20" customFormat="false" ht="12" hidden="false" customHeight="false" outlineLevel="0" collapsed="false">
      <c r="A20" s="87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</row>
    <row r="21" customFormat="false" ht="12" hidden="false" customHeight="false" outlineLevel="0" collapsed="false">
      <c r="A21" s="87"/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</row>
    <row r="22" customFormat="false" ht="12" hidden="false" customHeight="false" outlineLevel="0" collapsed="false">
      <c r="A22" s="87"/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</row>
    <row r="23" customFormat="false" ht="12" hidden="false" customHeight="false" outlineLevel="0" collapsed="false">
      <c r="A23" s="87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</row>
    <row r="24" customFormat="false" ht="12" hidden="false" customHeight="false" outlineLevel="0" collapsed="false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</row>
    <row r="25" customFormat="false" ht="12" hidden="false" customHeight="false" outlineLevel="0" collapsed="false">
      <c r="A25" s="87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</row>
    <row r="26" customFormat="false" ht="12" hidden="false" customHeight="false" outlineLevel="0" collapsed="false">
      <c r="A26" s="87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1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G22" activeCellId="0" sqref="G22"/>
    </sheetView>
  </sheetViews>
  <sheetFormatPr defaultColWidth="12.66796875" defaultRowHeight="12" zeroHeight="false" outlineLevelRow="0" outlineLevelCol="0"/>
  <cols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8.63"/>
    <col collapsed="false" customWidth="true" hidden="false" outlineLevel="0" max="5" min="5" style="1" width="9.46"/>
    <col collapsed="false" customWidth="true" hidden="false" outlineLevel="0" max="6" min="6" style="1" width="20.91"/>
  </cols>
  <sheetData>
    <row r="1" customFormat="false" ht="17.25" hidden="false" customHeight="false" outlineLevel="0" collapsed="false">
      <c r="A1" s="84" t="s">
        <v>140</v>
      </c>
      <c r="B1" s="85" t="s">
        <v>35</v>
      </c>
      <c r="C1" s="86" t="s">
        <v>90</v>
      </c>
      <c r="D1" s="87"/>
      <c r="E1" s="87"/>
      <c r="F1" s="87"/>
      <c r="G1" s="87"/>
      <c r="H1" s="87"/>
      <c r="I1" s="87"/>
      <c r="J1" s="87"/>
      <c r="K1" s="87"/>
      <c r="L1" s="87"/>
      <c r="M1" s="87"/>
    </row>
    <row r="2" customFormat="false" ht="15.75" hidden="false" customHeight="true" outlineLevel="0" collapsed="false">
      <c r="A2" s="84" t="s">
        <v>14</v>
      </c>
      <c r="B2" s="88" t="s">
        <v>92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customFormat="false" ht="15.75" hidden="false" customHeight="true" outlineLevel="0" collapsed="false">
      <c r="A3" s="84" t="s">
        <v>19</v>
      </c>
      <c r="B3" s="88" t="s">
        <v>46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customFormat="false" ht="12.65" hidden="false" customHeight="false" outlineLevel="0" collapsed="false">
      <c r="D5" s="87"/>
      <c r="E5" s="87"/>
      <c r="F5" s="87"/>
      <c r="G5" s="87"/>
      <c r="H5" s="87"/>
      <c r="I5" s="87"/>
      <c r="J5" s="87"/>
      <c r="K5" s="87"/>
      <c r="L5" s="87"/>
      <c r="M5" s="87"/>
    </row>
    <row r="6" customFormat="false" ht="12.65" hidden="false" customHeight="false" outlineLevel="0" collapsed="false">
      <c r="A6" s="89" t="s">
        <v>14</v>
      </c>
      <c r="B6" s="90" t="s">
        <v>141</v>
      </c>
      <c r="C6" s="90" t="s">
        <v>142</v>
      </c>
      <c r="D6" s="90" t="s">
        <v>29</v>
      </c>
      <c r="E6" s="90" t="s">
        <v>23</v>
      </c>
      <c r="F6" s="91" t="s">
        <v>143</v>
      </c>
      <c r="G6" s="87"/>
      <c r="H6" s="87"/>
      <c r="I6" s="87"/>
      <c r="J6" s="87"/>
      <c r="K6" s="87"/>
      <c r="L6" s="87"/>
      <c r="M6" s="87"/>
    </row>
    <row r="7" customFormat="false" ht="12.65" hidden="false" customHeight="false" outlineLevel="0" collapsed="false">
      <c r="A7" s="92" t="s">
        <v>157</v>
      </c>
      <c r="B7" s="93" t="n">
        <v>0</v>
      </c>
      <c r="C7" s="94" t="n">
        <v>3</v>
      </c>
      <c r="D7" s="94" t="n">
        <v>5</v>
      </c>
      <c r="E7" s="95" t="n">
        <f aca="false">IF(ISBLANK(B7), 0,IF(B7&lt;=C7, 100, IF(B7&gt;=D7, IF(B7=D7, 80, 0), 100 - ((B7-C7)/(D7-C7) * 20))))</f>
        <v>100</v>
      </c>
      <c r="F7" s="96" t="str">
        <f aca="false">IF(ISBLANK(B7), "isi data dulu", IF(B7&lt;=C7, "sesuai target", IF(AND(B7&gt;C7,B7&lt;=D7), "di dalam target", IF(B7&gt;D7, "melebihi batas", ""))))</f>
        <v>sesuai target</v>
      </c>
      <c r="G7" s="87"/>
      <c r="H7" s="87"/>
      <c r="I7" s="87"/>
      <c r="J7" s="87"/>
      <c r="K7" s="87"/>
      <c r="L7" s="87"/>
      <c r="M7" s="87"/>
    </row>
    <row r="8" customFormat="false" ht="12.65" hidden="false" customHeight="false" outlineLevel="0" collapsed="false">
      <c r="A8" s="97" t="s">
        <v>158</v>
      </c>
      <c r="B8" s="98" t="n">
        <v>0</v>
      </c>
      <c r="C8" s="99" t="n">
        <v>3</v>
      </c>
      <c r="D8" s="99" t="n">
        <v>5</v>
      </c>
      <c r="E8" s="100" t="n">
        <f aca="false">IF(ISBLANK(B8), 0,IF(B8&lt;=C8, 100, IF(B8&gt;=D8, IF(B8=D8, 80, 0), 100 - ((B8-C8)/(D8-C8) * 20))))</f>
        <v>100</v>
      </c>
      <c r="F8" s="101" t="str">
        <f aca="false">IF(ISBLANK(B8), "isi data dulu", IF(B8&lt;=C8, "sesuai target", IF(AND(B8&gt;C8,B8&lt;=D8), "di dalam target", IF(B8&gt;D8, "melebihi batas", ""))))</f>
        <v>sesuai target</v>
      </c>
      <c r="G8" s="87"/>
      <c r="H8" s="87"/>
      <c r="I8" s="87"/>
      <c r="J8" s="87"/>
      <c r="K8" s="87"/>
      <c r="L8" s="87"/>
      <c r="M8" s="87"/>
    </row>
    <row r="9" customFormat="false" ht="12.65" hidden="false" customHeight="false" outlineLevel="0" collapsed="false">
      <c r="A9" s="102" t="s">
        <v>156</v>
      </c>
      <c r="B9" s="103" t="n">
        <f aca="false">SUM(B7:B8)</f>
        <v>0</v>
      </c>
      <c r="C9" s="104" t="n">
        <f aca="false">SUM(C7:C8)</f>
        <v>6</v>
      </c>
      <c r="D9" s="104" t="n">
        <f aca="false">SUM(D7:D8)</f>
        <v>10</v>
      </c>
      <c r="E9" s="106" t="n">
        <f aca="false">IF(B9&lt;=C9, 100, IF(B9&gt;=D9, IF(B9=D9, 80, 0), 100 - ((B9-C9)/(D9-C9) * 20)))</f>
        <v>100</v>
      </c>
      <c r="F9" s="105" t="str">
        <f aca="false">IF(B9&lt;=C9, "sesuai target", IF(AND(B9&gt;C9, B9&lt;=D9), "di dalam target", IF(B9&gt;D9, "melebihi batas", "")))</f>
        <v>sesuai target</v>
      </c>
      <c r="G9" s="87"/>
      <c r="H9" s="87"/>
      <c r="I9" s="87"/>
      <c r="J9" s="87"/>
      <c r="K9" s="87"/>
      <c r="L9" s="87"/>
      <c r="M9" s="87"/>
    </row>
    <row r="10" customFormat="false" ht="12" hidden="false" customHeight="false" outlineLevel="0" collapsed="false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</row>
    <row r="11" customFormat="false" ht="12" hidden="false" customHeight="false" outlineLevel="0" collapsed="false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</row>
    <row r="12" customFormat="false" ht="12" hidden="false" customHeight="false" outlineLevel="0" collapsed="false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</row>
    <row r="13" customFormat="false" ht="12" hidden="false" customHeight="false" outlineLevel="0" collapsed="false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</row>
    <row r="14" customFormat="false" ht="12" hidden="false" customHeight="false" outlineLevel="0" collapsed="false">
      <c r="A14" s="87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</row>
    <row r="15" customFormat="false" ht="12" hidden="false" customHeight="false" outlineLevel="0" collapsed="false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</row>
    <row r="16" customFormat="false" ht="12" hidden="false" customHeight="false" outlineLevel="0" collapsed="false">
      <c r="A16" s="87"/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18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1" activeCellId="0" sqref="A1"/>
    </sheetView>
  </sheetViews>
  <sheetFormatPr defaultColWidth="12.66796875" defaultRowHeight="12" zeroHeight="false" outlineLevelRow="0" outlineLevelCol="0"/>
  <cols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8.63"/>
    <col collapsed="false" customWidth="true" hidden="false" outlineLevel="0" max="5" min="5" style="1" width="9.46"/>
    <col collapsed="false" customWidth="true" hidden="false" outlineLevel="0" max="6" min="6" style="1" width="20.91"/>
  </cols>
  <sheetData>
    <row r="1" customFormat="false" ht="17.25" hidden="false" customHeight="false" outlineLevel="0" collapsed="false">
      <c r="A1" s="84" t="s">
        <v>140</v>
      </c>
      <c r="B1" s="85" t="s">
        <v>35</v>
      </c>
      <c r="C1" s="86" t="s">
        <v>163</v>
      </c>
      <c r="D1" s="87"/>
      <c r="E1" s="87"/>
      <c r="F1" s="87"/>
      <c r="G1" s="87"/>
      <c r="H1" s="87"/>
      <c r="I1" s="87"/>
      <c r="J1" s="87"/>
      <c r="K1" s="87"/>
      <c r="L1" s="87"/>
      <c r="M1" s="87"/>
    </row>
    <row r="2" customFormat="false" ht="15.75" hidden="false" customHeight="true" outlineLevel="0" collapsed="false">
      <c r="A2" s="84" t="s">
        <v>14</v>
      </c>
      <c r="B2" s="88" t="s">
        <v>37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customFormat="false" ht="15.75" hidden="false" customHeight="true" outlineLevel="0" collapsed="false">
      <c r="A3" s="84" t="s">
        <v>19</v>
      </c>
      <c r="B3" s="88" t="s">
        <v>46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customFormat="false" ht="12.65" hidden="false" customHeight="false" outlineLevel="0" collapsed="false">
      <c r="D5" s="87"/>
      <c r="E5" s="87"/>
      <c r="F5" s="87"/>
      <c r="G5" s="87"/>
      <c r="H5" s="87"/>
      <c r="I5" s="87"/>
      <c r="J5" s="87"/>
      <c r="K5" s="87"/>
      <c r="L5" s="87"/>
      <c r="M5" s="87"/>
    </row>
    <row r="6" customFormat="false" ht="12.65" hidden="false" customHeight="false" outlineLevel="0" collapsed="false">
      <c r="A6" s="89" t="s">
        <v>14</v>
      </c>
      <c r="B6" s="90" t="s">
        <v>141</v>
      </c>
      <c r="C6" s="90" t="s">
        <v>142</v>
      </c>
      <c r="D6" s="90" t="s">
        <v>29</v>
      </c>
      <c r="E6" s="90" t="s">
        <v>23</v>
      </c>
      <c r="F6" s="91" t="s">
        <v>143</v>
      </c>
      <c r="G6" s="87"/>
      <c r="H6" s="87"/>
      <c r="I6" s="87"/>
      <c r="J6" s="87"/>
      <c r="K6" s="87"/>
      <c r="L6" s="87"/>
      <c r="M6" s="87"/>
    </row>
    <row r="7" customFormat="false" ht="12.65" hidden="false" customHeight="false" outlineLevel="0" collapsed="false">
      <c r="A7" s="92" t="s">
        <v>164</v>
      </c>
      <c r="B7" s="93" t="n">
        <v>0</v>
      </c>
      <c r="C7" s="94" t="n">
        <v>0</v>
      </c>
      <c r="D7" s="94" t="n">
        <v>1</v>
      </c>
      <c r="E7" s="95" t="n">
        <f aca="false">IF(ISBLANK(B7), 0,IF(B7&lt;=C7, 100, IF(B7&gt;=D7, IF(B7=D7, 80, 0), 100 - ((B7-C7)/(D7-C7) * 20))))</f>
        <v>100</v>
      </c>
      <c r="F7" s="96" t="str">
        <f aca="false">IF(ISBLANK(B7), "isi data dulu", IF(B7&lt;=C7, "sesuai target", IF(AND(B7&gt;C7,B7&lt;=D7), "di dalam target", IF(B7&gt;D7, "melebihi batas", ""))))</f>
        <v>sesuai target</v>
      </c>
      <c r="G7" s="87"/>
      <c r="H7" s="87"/>
      <c r="I7" s="87"/>
      <c r="J7" s="87"/>
      <c r="K7" s="87"/>
      <c r="L7" s="87"/>
      <c r="M7" s="87"/>
    </row>
    <row r="8" customFormat="false" ht="12.65" hidden="false" customHeight="false" outlineLevel="0" collapsed="false">
      <c r="A8" s="97" t="s">
        <v>165</v>
      </c>
      <c r="B8" s="98" t="n">
        <v>0</v>
      </c>
      <c r="C8" s="99" t="n">
        <v>0</v>
      </c>
      <c r="D8" s="99" t="n">
        <v>1</v>
      </c>
      <c r="E8" s="100" t="n">
        <f aca="false">IF(ISBLANK(B8), 0,IF(B8&lt;=C8, 100, IF(B8&gt;=D8, IF(B8=D8, 80, 0), 100 - ((B8-C8)/(D8-C8) * 20))))</f>
        <v>100</v>
      </c>
      <c r="F8" s="101" t="str">
        <f aca="false">IF(ISBLANK(B8), "isi data dulu", IF(B8&lt;=C8, "sesuai target", IF(AND(B8&gt;C8,B8&lt;=D8), "di dalam target", IF(B8&gt;D8, "melebihi batas", ""))))</f>
        <v>sesuai target</v>
      </c>
      <c r="G8" s="87"/>
      <c r="H8" s="87"/>
      <c r="I8" s="87"/>
      <c r="J8" s="87"/>
      <c r="K8" s="87"/>
      <c r="L8" s="87"/>
      <c r="M8" s="87"/>
    </row>
    <row r="9" customFormat="false" ht="12.65" hidden="false" customHeight="false" outlineLevel="0" collapsed="false">
      <c r="A9" s="92" t="s">
        <v>166</v>
      </c>
      <c r="B9" s="93" t="n">
        <v>0</v>
      </c>
      <c r="C9" s="94" t="n">
        <v>0</v>
      </c>
      <c r="D9" s="94" t="n">
        <v>1</v>
      </c>
      <c r="E9" s="95" t="n">
        <f aca="false">IF(ISBLANK(B9), 0,IF(B9&lt;=C9, 100, IF(B9&gt;=D9, IF(B9=D9, 80, 0), 100 - ((B9-C9)/(D9-C9) * 20))))</f>
        <v>100</v>
      </c>
      <c r="F9" s="96" t="str">
        <f aca="false">IF(ISBLANK(B9), "isi data dulu", IF(B9&lt;=C9, "sesuai target", IF(AND(B9&gt;C9,B9&lt;=D9), "di dalam target", IF(B9&gt;D9, "melebihi batas", ""))))</f>
        <v>sesuai target</v>
      </c>
      <c r="G9" s="87"/>
      <c r="H9" s="87"/>
      <c r="I9" s="87"/>
      <c r="J9" s="87"/>
      <c r="K9" s="87"/>
      <c r="L9" s="87"/>
      <c r="M9" s="87"/>
    </row>
    <row r="10" customFormat="false" ht="12.65" hidden="false" customHeight="false" outlineLevel="0" collapsed="false">
      <c r="A10" s="97" t="s">
        <v>167</v>
      </c>
      <c r="B10" s="98" t="n">
        <v>0</v>
      </c>
      <c r="C10" s="99" t="n">
        <v>0</v>
      </c>
      <c r="D10" s="99" t="n">
        <v>1</v>
      </c>
      <c r="E10" s="100" t="n">
        <f aca="false">IF(ISBLANK(B10), 0,IF(B10&lt;=C10, 100, IF(B10&gt;=D10, IF(B10=D10, 80, 0), 100 - ((B10-C10)/(D10-C10) * 20))))</f>
        <v>100</v>
      </c>
      <c r="F10" s="101" t="str">
        <f aca="false">IF(ISBLANK(B10), "isi data dulu", IF(B10&lt;=C10, "sesuai target", IF(AND(B10&gt;C10,B10&lt;=D10), "di dalam target", IF(B10&gt;D10, "melebihi batas", ""))))</f>
        <v>sesuai target</v>
      </c>
      <c r="G10" s="87"/>
      <c r="H10" s="87"/>
      <c r="I10" s="87"/>
      <c r="J10" s="87"/>
      <c r="K10" s="87"/>
      <c r="L10" s="87"/>
      <c r="M10" s="87"/>
    </row>
    <row r="11" customFormat="false" ht="12.65" hidden="false" customHeight="false" outlineLevel="0" collapsed="false">
      <c r="A11" s="102" t="s">
        <v>156</v>
      </c>
      <c r="B11" s="103" t="n">
        <f aca="false">SUM(B7:B10)</f>
        <v>0</v>
      </c>
      <c r="C11" s="104" t="n">
        <f aca="false">SUM(C7:C10)</f>
        <v>0</v>
      </c>
      <c r="D11" s="104" t="n">
        <f aca="false">SUM(D7:D10)</f>
        <v>4</v>
      </c>
      <c r="E11" s="106" t="n">
        <f aca="false">IF(B11&lt;=C11, 100, IF(B11&gt;=D11, IF(B11=D11, 80, 0), 100 - ((B11-C11)/(D11-C11) * 20)))</f>
        <v>100</v>
      </c>
      <c r="F11" s="105" t="str">
        <f aca="false">IF(B11&lt;=C11, "sesuai target", IF(AND(B11&gt;C11, B11&lt;=D11), "di dalam target", IF(B11&gt;D11, "melebihi batas", "")))</f>
        <v>sesuai target</v>
      </c>
      <c r="G11" s="87"/>
      <c r="H11" s="87"/>
      <c r="I11" s="87"/>
      <c r="J11" s="87"/>
      <c r="K11" s="87"/>
      <c r="L11" s="87"/>
      <c r="M11" s="87"/>
    </row>
    <row r="12" customFormat="false" ht="12" hidden="false" customHeight="false" outlineLevel="0" collapsed="false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</row>
    <row r="13" customFormat="false" ht="12" hidden="false" customHeight="false" outlineLevel="0" collapsed="false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</row>
    <row r="14" customFormat="false" ht="12" hidden="false" customHeight="false" outlineLevel="0" collapsed="false">
      <c r="A14" s="87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</row>
    <row r="15" customFormat="false" ht="12" hidden="false" customHeight="false" outlineLevel="0" collapsed="false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</row>
    <row r="16" customFormat="false" ht="12" hidden="false" customHeight="false" outlineLevel="0" collapsed="false">
      <c r="A16" s="87"/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</row>
    <row r="17" customFormat="false" ht="12" hidden="false" customHeight="false" outlineLevel="0" collapsed="false">
      <c r="A17" s="87"/>
      <c r="B17" s="87"/>
      <c r="C17" s="87"/>
      <c r="D17" s="87"/>
      <c r="E17" s="87"/>
      <c r="F17" s="87"/>
    </row>
    <row r="18" customFormat="false" ht="12" hidden="false" customHeight="false" outlineLevel="0" collapsed="false">
      <c r="A18" s="87"/>
      <c r="B18" s="87"/>
      <c r="C18" s="87"/>
      <c r="D18" s="87"/>
      <c r="E18" s="87"/>
      <c r="F18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1" type="list">
      <formula1>"melebihi batas,di dalam target,sesuai target,isi data dulu"</formula1>
      <formula2>0</formula2>
    </dataValidation>
    <dataValidation allowBlank="true" errorStyle="stop" operator="between" showDropDown="true" showErrorMessage="false" showInputMessage="false" sqref="B7:E11" type="custom">
      <formula1>AND(ISNUMBER(B7),(NOT(OR(NOT(ISERROR(DATEVALUE(B7))), AND(ISNUMBER(B7), LEFT(CELL("format", B7))="D")))))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N14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D17" activeCellId="0" sqref="D17"/>
    </sheetView>
  </sheetViews>
  <sheetFormatPr defaultColWidth="12.66796875" defaultRowHeight="12" zeroHeight="false" outlineLevelRow="0" outlineLevelCol="0"/>
  <cols>
    <col collapsed="false" customWidth="true" hidden="false" outlineLevel="0" max="1" min="1" style="1" width="31.18"/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9"/>
    <col collapsed="false" customWidth="true" hidden="false" outlineLevel="0" max="5" min="5" style="1" width="18.63"/>
    <col collapsed="false" customWidth="true" hidden="false" outlineLevel="0" max="6" min="6" style="1" width="12.18"/>
    <col collapsed="false" customWidth="true" hidden="false" outlineLevel="0" max="7" min="7" style="1" width="20.91"/>
  </cols>
  <sheetData>
    <row r="1" customFormat="false" ht="17.25" hidden="false" customHeight="false" outlineLevel="0" collapsed="false">
      <c r="A1" s="84" t="s">
        <v>140</v>
      </c>
      <c r="B1" s="85" t="s">
        <v>49</v>
      </c>
      <c r="C1" s="86" t="s">
        <v>97</v>
      </c>
      <c r="D1" s="87"/>
      <c r="E1" s="107" t="s">
        <v>160</v>
      </c>
      <c r="F1" s="87"/>
      <c r="G1" s="87"/>
      <c r="H1" s="87"/>
      <c r="I1" s="87"/>
      <c r="J1" s="87"/>
      <c r="K1" s="87"/>
      <c r="L1" s="87"/>
      <c r="M1" s="87"/>
      <c r="N1" s="87"/>
    </row>
    <row r="2" customFormat="false" ht="15.75" hidden="false" customHeight="true" outlineLevel="0" collapsed="false">
      <c r="A2" s="84" t="s">
        <v>14</v>
      </c>
      <c r="B2" s="88" t="s">
        <v>92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customFormat="false" ht="15.75" hidden="false" customHeight="true" outlineLevel="0" collapsed="false">
      <c r="A3" s="84" t="s">
        <v>19</v>
      </c>
      <c r="B3" s="88" t="s">
        <v>38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</row>
    <row r="5" customFormat="false" ht="12.65" hidden="false" customHeight="false" outlineLevel="0" collapsed="false">
      <c r="E5" s="87"/>
      <c r="F5" s="87"/>
      <c r="G5" s="87"/>
      <c r="H5" s="87"/>
      <c r="I5" s="87"/>
      <c r="J5" s="87"/>
      <c r="K5" s="87"/>
      <c r="L5" s="87"/>
      <c r="M5" s="87"/>
      <c r="N5" s="87"/>
    </row>
    <row r="6" customFormat="false" ht="12.65" hidden="false" customHeight="false" outlineLevel="0" collapsed="false">
      <c r="A6" s="89" t="s">
        <v>14</v>
      </c>
      <c r="B6" s="113" t="s">
        <v>168</v>
      </c>
      <c r="C6" s="114" t="s">
        <v>141</v>
      </c>
      <c r="D6" s="113" t="s">
        <v>142</v>
      </c>
      <c r="E6" s="113" t="s">
        <v>29</v>
      </c>
      <c r="F6" s="113" t="s">
        <v>23</v>
      </c>
      <c r="G6" s="115" t="s">
        <v>143</v>
      </c>
      <c r="H6" s="87"/>
      <c r="I6" s="87"/>
      <c r="J6" s="87"/>
      <c r="K6" s="87"/>
      <c r="L6" s="87"/>
      <c r="M6" s="87"/>
      <c r="N6" s="87"/>
    </row>
    <row r="7" customFormat="false" ht="12.65" hidden="false" customHeight="false" outlineLevel="0" collapsed="false">
      <c r="A7" s="116" t="s">
        <v>169</v>
      </c>
      <c r="B7" s="117" t="n">
        <v>75</v>
      </c>
      <c r="C7" s="117" t="n">
        <v>10</v>
      </c>
      <c r="D7" s="118" t="n">
        <v>100</v>
      </c>
      <c r="E7" s="117" t="n">
        <v>90</v>
      </c>
      <c r="F7" s="117" t="n">
        <f aca="false">C7/D7*100</f>
        <v>10</v>
      </c>
      <c r="G7" s="119" t="str">
        <f aca="false">IF(C7&gt;D7, "Melebihi target", IF(AND(C7&gt;=E7, C7&lt;=D7), "Di dalam target", "Dibawah target"))</f>
        <v>Dibawah target</v>
      </c>
      <c r="H7" s="87"/>
      <c r="I7" s="87"/>
      <c r="J7" s="87"/>
      <c r="K7" s="87"/>
      <c r="L7" s="87"/>
      <c r="M7" s="87"/>
      <c r="N7" s="87"/>
    </row>
    <row r="8" customFormat="false" ht="12.65" hidden="false" customHeight="false" outlineLevel="0" collapsed="false">
      <c r="A8" s="87"/>
      <c r="B8" s="87"/>
      <c r="C8" s="87"/>
      <c r="D8" s="87"/>
      <c r="E8" s="87"/>
      <c r="F8" s="87"/>
      <c r="G8" s="87"/>
      <c r="H8" s="87"/>
      <c r="I8" s="87"/>
      <c r="J8" s="87"/>
      <c r="K8" s="87"/>
      <c r="L8" s="87"/>
      <c r="M8" s="87"/>
      <c r="N8" s="87"/>
    </row>
    <row r="9" customFormat="false" ht="12.65" hidden="false" customHeight="false" outlineLevel="0" collapsed="false">
      <c r="A9" s="87"/>
      <c r="B9" s="87"/>
      <c r="C9" s="87" t="s">
        <v>170</v>
      </c>
      <c r="D9" s="87"/>
      <c r="E9" s="87"/>
      <c r="F9" s="87"/>
      <c r="G9" s="87"/>
      <c r="H9" s="87"/>
      <c r="I9" s="87"/>
      <c r="J9" s="87"/>
      <c r="K9" s="87"/>
      <c r="L9" s="87"/>
      <c r="M9" s="87"/>
      <c r="N9" s="87"/>
    </row>
    <row r="10" customFormat="false" ht="12" hidden="false" customHeight="false" outlineLevel="0" collapsed="false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  <c r="N10" s="87"/>
    </row>
    <row r="11" customFormat="false" ht="12" hidden="false" customHeight="false" outlineLevel="0" collapsed="false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</row>
    <row r="12" customFormat="false" ht="12" hidden="false" customHeight="false" outlineLevel="0" collapsed="false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</row>
    <row r="13" customFormat="false" ht="12" hidden="false" customHeight="false" outlineLevel="0" collapsed="false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</row>
    <row r="14" customFormat="false" ht="12" hidden="false" customHeight="false" outlineLevel="0" collapsed="false">
      <c r="A14" s="87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F7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G7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N1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pane xSplit="0" ySplit="6" topLeftCell="A7" activePane="bottomLeft" state="frozen"/>
      <selection pane="topLeft" activeCell="A1" activeCellId="0" sqref="A1"/>
      <selection pane="bottomLeft" activeCell="A1" activeCellId="0" sqref="A1"/>
    </sheetView>
  </sheetViews>
  <sheetFormatPr defaultColWidth="12.66796875" defaultRowHeight="12" zeroHeight="false" outlineLevelRow="0" outlineLevelCol="0"/>
  <cols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9"/>
    <col collapsed="false" customWidth="true" hidden="false" outlineLevel="0" max="5" min="5" style="1" width="18.63"/>
    <col collapsed="false" customWidth="true" hidden="false" outlineLevel="0" max="6" min="6" style="1" width="12.18"/>
    <col collapsed="false" customWidth="true" hidden="false" outlineLevel="0" max="7" min="7" style="1" width="20.91"/>
  </cols>
  <sheetData>
    <row r="1" customFormat="false" ht="17.25" hidden="false" customHeight="false" outlineLevel="0" collapsed="false">
      <c r="A1" s="84" t="s">
        <v>140</v>
      </c>
      <c r="B1" s="85" t="s">
        <v>35</v>
      </c>
      <c r="C1" s="86" t="s">
        <v>106</v>
      </c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</row>
    <row r="2" customFormat="false" ht="15.75" hidden="false" customHeight="true" outlineLevel="0" collapsed="false">
      <c r="A2" s="84" t="s">
        <v>14</v>
      </c>
      <c r="B2" s="88" t="s">
        <v>37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customFormat="false" ht="15.75" hidden="false" customHeight="true" outlineLevel="0" collapsed="false">
      <c r="A3" s="84" t="s">
        <v>19</v>
      </c>
      <c r="B3" s="88" t="s">
        <v>38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</row>
    <row r="5" customFormat="false" ht="12.65" hidden="false" customHeight="false" outlineLevel="0" collapsed="false">
      <c r="E5" s="87"/>
      <c r="F5" s="87"/>
      <c r="G5" s="87"/>
      <c r="H5" s="87"/>
      <c r="I5" s="87"/>
      <c r="J5" s="87"/>
      <c r="K5" s="87"/>
      <c r="L5" s="87"/>
      <c r="M5" s="87"/>
      <c r="N5" s="87"/>
    </row>
    <row r="6" customFormat="false" ht="12.65" hidden="false" customHeight="false" outlineLevel="0" collapsed="false">
      <c r="A6" s="89" t="s">
        <v>14</v>
      </c>
      <c r="B6" s="113" t="s">
        <v>168</v>
      </c>
      <c r="C6" s="114" t="s">
        <v>141</v>
      </c>
      <c r="D6" s="113" t="s">
        <v>142</v>
      </c>
      <c r="E6" s="113" t="s">
        <v>29</v>
      </c>
      <c r="F6" s="113" t="s">
        <v>23</v>
      </c>
      <c r="G6" s="115" t="s">
        <v>143</v>
      </c>
      <c r="H6" s="87"/>
      <c r="I6" s="87"/>
      <c r="J6" s="87"/>
      <c r="K6" s="87"/>
      <c r="L6" s="87"/>
      <c r="M6" s="87"/>
      <c r="N6" s="87"/>
    </row>
    <row r="7" customFormat="false" ht="12.65" hidden="false" customHeight="false" outlineLevel="0" collapsed="false">
      <c r="A7" s="92" t="s">
        <v>171</v>
      </c>
      <c r="B7" s="117" t="n">
        <v>1</v>
      </c>
      <c r="C7" s="117" t="n">
        <f aca="false">B7</f>
        <v>1</v>
      </c>
      <c r="D7" s="120" t="n">
        <v>3</v>
      </c>
      <c r="E7" s="117" t="n">
        <v>1</v>
      </c>
      <c r="F7" s="117" t="n">
        <f aca="false">C7/D7*100</f>
        <v>33.3333333333333</v>
      </c>
      <c r="G7" s="121" t="str">
        <f aca="false">IF(ISBLANK(B7), "isi data dulu",IF(C7&gt;D7, "Melebihi target", IF(AND(C7&gt;=E7, C7&lt;=D7), "Di dalam target", "Dibawah target")))</f>
        <v>Di dalam target</v>
      </c>
      <c r="H7" s="87"/>
      <c r="I7" s="87"/>
      <c r="J7" s="87"/>
      <c r="K7" s="87"/>
      <c r="L7" s="87"/>
      <c r="M7" s="87"/>
      <c r="N7" s="87"/>
    </row>
    <row r="8" customFormat="false" ht="12.65" hidden="false" customHeight="false" outlineLevel="0" collapsed="false">
      <c r="A8" s="97" t="s">
        <v>172</v>
      </c>
      <c r="B8" s="122" t="n">
        <v>1</v>
      </c>
      <c r="C8" s="122" t="n">
        <v>1</v>
      </c>
      <c r="D8" s="123" t="n">
        <v>3</v>
      </c>
      <c r="E8" s="122" t="n">
        <v>1</v>
      </c>
      <c r="F8" s="122" t="n">
        <f aca="false">C8/D8*100</f>
        <v>33.3333333333333</v>
      </c>
      <c r="G8" s="121" t="str">
        <f aca="false">IF(ISBLANK(B8), "isi data dulu",IF(C8&gt;D8, "Melebihi target", IF(AND(C8&gt;=E8, C8&lt;=D8), "Di dalam target", "Dibawah target")))</f>
        <v>Di dalam target</v>
      </c>
      <c r="H8" s="87"/>
      <c r="I8" s="87"/>
      <c r="J8" s="87"/>
      <c r="K8" s="87"/>
      <c r="L8" s="87"/>
      <c r="M8" s="87"/>
      <c r="N8" s="87"/>
    </row>
    <row r="9" customFormat="false" ht="12.65" hidden="false" customHeight="false" outlineLevel="0" collapsed="false">
      <c r="A9" s="92" t="s">
        <v>173</v>
      </c>
      <c r="B9" s="117" t="n">
        <v>1</v>
      </c>
      <c r="C9" s="117" t="n">
        <v>1</v>
      </c>
      <c r="D9" s="120" t="n">
        <v>3</v>
      </c>
      <c r="E9" s="117" t="n">
        <v>1</v>
      </c>
      <c r="F9" s="117" t="n">
        <f aca="false">C9/D9*100</f>
        <v>33.3333333333333</v>
      </c>
      <c r="G9" s="121" t="str">
        <f aca="false">IF(ISBLANK(B9), "isi data dulu",IF(C9&gt;D9, "Melebihi target", IF(AND(C9&gt;=E9, C9&lt;=D9), "Di dalam target", "Dibawah target")))</f>
        <v>Di dalam target</v>
      </c>
      <c r="H9" s="87"/>
      <c r="I9" s="87"/>
      <c r="J9" s="87"/>
      <c r="K9" s="87"/>
      <c r="L9" s="87"/>
      <c r="M9" s="87"/>
      <c r="N9" s="87"/>
    </row>
    <row r="10" customFormat="false" ht="12.65" hidden="false" customHeight="false" outlineLevel="0" collapsed="false">
      <c r="A10" s="124" t="s">
        <v>174</v>
      </c>
      <c r="B10" s="125" t="n">
        <v>1</v>
      </c>
      <c r="C10" s="125" t="n">
        <v>1</v>
      </c>
      <c r="D10" s="126" t="n">
        <v>3</v>
      </c>
      <c r="E10" s="125" t="n">
        <v>1</v>
      </c>
      <c r="F10" s="125" t="n">
        <f aca="false">C10/D10*100</f>
        <v>33.3333333333333</v>
      </c>
      <c r="G10" s="127" t="str">
        <f aca="false">IF(ISBLANK(B10), "isi data dulu",IF(C10&gt;D10, "Melebihi target", IF(AND(C10&gt;=E10, C10&lt;=D10), "Di dalam target", "Dibawah target")))</f>
        <v>Di dalam target</v>
      </c>
      <c r="H10" s="87"/>
      <c r="I10" s="87"/>
      <c r="J10" s="87"/>
      <c r="K10" s="87"/>
      <c r="L10" s="87"/>
      <c r="M10" s="87"/>
      <c r="N10" s="87"/>
    </row>
    <row r="11" customFormat="false" ht="12" hidden="false" customHeight="false" outlineLevel="0" collapsed="false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  <c r="N11" s="87"/>
    </row>
    <row r="12" customFormat="false" ht="12" hidden="false" customHeight="false" outlineLevel="0" collapsed="false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  <c r="N12" s="87"/>
    </row>
    <row r="13" customFormat="false" ht="12" hidden="false" customHeight="false" outlineLevel="0" collapsed="false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</row>
    <row r="14" customFormat="false" ht="12" hidden="false" customHeight="false" outlineLevel="0" collapsed="false">
      <c r="A14" s="87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</row>
    <row r="15" customFormat="false" ht="12" hidden="false" customHeight="false" outlineLevel="0" collapsed="false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</row>
    <row r="16" customFormat="false" ht="12" hidden="false" customHeight="false" outlineLevel="0" collapsed="false">
      <c r="A16" s="87"/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F10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G7:G10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  <tableParts>
    <tablePart r:id="rId3"/>
  </tablePart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1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1" activeCellId="0" sqref="A1"/>
    </sheetView>
  </sheetViews>
  <sheetFormatPr defaultColWidth="12.66796875" defaultRowHeight="12" zeroHeight="false" outlineLevelRow="0" outlineLevelCol="0"/>
  <cols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8.63"/>
    <col collapsed="false" customWidth="true" hidden="false" outlineLevel="0" max="5" min="5" style="1" width="9.46"/>
    <col collapsed="false" customWidth="true" hidden="false" outlineLevel="0" max="6" min="6" style="1" width="20.91"/>
  </cols>
  <sheetData>
    <row r="1" customFormat="false" ht="17.25" hidden="false" customHeight="false" outlineLevel="0" collapsed="false">
      <c r="A1" s="84" t="s">
        <v>140</v>
      </c>
      <c r="B1" s="85" t="s">
        <v>49</v>
      </c>
      <c r="C1" s="86" t="s">
        <v>175</v>
      </c>
      <c r="D1" s="87"/>
      <c r="E1" s="87"/>
      <c r="F1" s="87"/>
      <c r="G1" s="87"/>
      <c r="H1" s="87"/>
      <c r="I1" s="87"/>
      <c r="J1" s="87"/>
      <c r="K1" s="87"/>
      <c r="L1" s="87"/>
      <c r="M1" s="87"/>
    </row>
    <row r="2" customFormat="false" ht="15.75" hidden="false" customHeight="true" outlineLevel="0" collapsed="false">
      <c r="A2" s="84" t="s">
        <v>14</v>
      </c>
      <c r="B2" s="88" t="s">
        <v>51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customFormat="false" ht="15.75" hidden="false" customHeight="true" outlineLevel="0" collapsed="false">
      <c r="A3" s="84" t="s">
        <v>19</v>
      </c>
      <c r="B3" s="88" t="s">
        <v>46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customFormat="false" ht="12.65" hidden="false" customHeight="false" outlineLevel="0" collapsed="false">
      <c r="D5" s="87"/>
      <c r="E5" s="87"/>
      <c r="F5" s="87"/>
      <c r="G5" s="87"/>
      <c r="H5" s="87"/>
      <c r="I5" s="87"/>
      <c r="J5" s="87"/>
      <c r="K5" s="87"/>
      <c r="L5" s="87"/>
      <c r="M5" s="87"/>
    </row>
    <row r="6" customFormat="false" ht="12.65" hidden="false" customHeight="false" outlineLevel="0" collapsed="false">
      <c r="A6" s="89" t="s">
        <v>14</v>
      </c>
      <c r="B6" s="90" t="s">
        <v>141</v>
      </c>
      <c r="C6" s="90" t="s">
        <v>142</v>
      </c>
      <c r="D6" s="90" t="s">
        <v>29</v>
      </c>
      <c r="E6" s="90" t="s">
        <v>23</v>
      </c>
      <c r="F6" s="91" t="s">
        <v>143</v>
      </c>
      <c r="G6" s="87"/>
      <c r="H6" s="87"/>
      <c r="I6" s="87"/>
      <c r="J6" s="87"/>
      <c r="K6" s="87"/>
      <c r="L6" s="87"/>
      <c r="M6" s="87"/>
    </row>
    <row r="7" customFormat="false" ht="12.65" hidden="false" customHeight="false" outlineLevel="0" collapsed="false">
      <c r="A7" s="92" t="s">
        <v>157</v>
      </c>
      <c r="B7" s="93" t="n">
        <v>0</v>
      </c>
      <c r="C7" s="94" t="n">
        <v>3</v>
      </c>
      <c r="D7" s="94" t="n">
        <v>5</v>
      </c>
      <c r="E7" s="95" t="n">
        <f aca="false">IF(ISBLANK(B7), 0,IF(B7&lt;=C7, 100, IF(B7&gt;=D7, IF(B7=D7, 80, 0), 100 - ((B7-C7)/(D7-C7) * 20))))</f>
        <v>100</v>
      </c>
      <c r="F7" s="96" t="str">
        <f aca="false">IF(ISBLANK(B7), "isi data dulu", IF(B7&lt;=C7, "sesuai target", IF(AND(B7&gt;C7,B7&lt;=D7), "di dalam target", IF(B7&gt;D7, "melebihi batas", ""))))</f>
        <v>sesuai target</v>
      </c>
      <c r="G7" s="87"/>
      <c r="H7" s="87"/>
      <c r="I7" s="87"/>
      <c r="J7" s="87"/>
      <c r="K7" s="87"/>
      <c r="L7" s="87"/>
      <c r="M7" s="87"/>
    </row>
    <row r="8" customFormat="false" ht="12.65" hidden="false" customHeight="false" outlineLevel="0" collapsed="false">
      <c r="A8" s="97" t="s">
        <v>158</v>
      </c>
      <c r="B8" s="98" t="n">
        <v>0</v>
      </c>
      <c r="C8" s="99" t="n">
        <v>3</v>
      </c>
      <c r="D8" s="99" t="n">
        <v>5</v>
      </c>
      <c r="E8" s="100" t="n">
        <f aca="false">IF(ISBLANK(B8), 0,IF(B8&lt;=C8, 100, IF(B8&gt;=D8, IF(B8=D8, 80, 0), 100 - ((B8-C8)/(D8-C8) * 20))))</f>
        <v>100</v>
      </c>
      <c r="F8" s="101" t="str">
        <f aca="false">IF(ISBLANK(B8), "isi data dulu", IF(B8&lt;=C8, "sesuai target", IF(AND(B8&gt;C8,B8&lt;=D8), "di dalam target", IF(B8&gt;D8, "melebihi batas", ""))))</f>
        <v>sesuai target</v>
      </c>
      <c r="G8" s="87"/>
      <c r="H8" s="87"/>
      <c r="I8" s="87"/>
      <c r="J8" s="87"/>
      <c r="K8" s="87"/>
      <c r="L8" s="87"/>
      <c r="M8" s="87"/>
    </row>
    <row r="9" customFormat="false" ht="12.65" hidden="false" customHeight="false" outlineLevel="0" collapsed="false">
      <c r="A9" s="102" t="s">
        <v>156</v>
      </c>
      <c r="B9" s="103" t="n">
        <f aca="false">SUM(B7:B8)</f>
        <v>0</v>
      </c>
      <c r="C9" s="104" t="n">
        <f aca="false">SUM(C7:C8)</f>
        <v>6</v>
      </c>
      <c r="D9" s="104" t="n">
        <f aca="false">SUM(D7:D8)</f>
        <v>10</v>
      </c>
      <c r="E9" s="106" t="n">
        <f aca="false">IF(B9&lt;=C9, 100, IF(B9&gt;=D9, IF(B9=D9, 80, 0), 100 - ((B9-C9)/(D9-C9) * 20)))</f>
        <v>100</v>
      </c>
      <c r="F9" s="105" t="str">
        <f aca="false">IF(B9&lt;=C9, "sesuai target", IF(AND(B9&gt;C9, B9&lt;=D9), "di dalam target", IF(B9&gt;D9, "melebihi batas", "")))</f>
        <v>sesuai target</v>
      </c>
      <c r="G9" s="87"/>
      <c r="H9" s="87"/>
      <c r="I9" s="87"/>
      <c r="J9" s="87"/>
      <c r="K9" s="87"/>
      <c r="L9" s="87"/>
      <c r="M9" s="87"/>
    </row>
    <row r="10" customFormat="false" ht="12" hidden="false" customHeight="false" outlineLevel="0" collapsed="false">
      <c r="A10" s="87"/>
      <c r="B10" s="87"/>
      <c r="C10" s="87"/>
      <c r="D10" s="87"/>
      <c r="E10" s="87"/>
      <c r="F10" s="87"/>
      <c r="G10" s="87"/>
      <c r="H10" s="87"/>
      <c r="I10" s="87"/>
      <c r="J10" s="87"/>
      <c r="K10" s="87"/>
      <c r="L10" s="87"/>
      <c r="M10" s="87"/>
    </row>
    <row r="11" customFormat="false" ht="12" hidden="false" customHeight="false" outlineLevel="0" collapsed="false">
      <c r="A11" s="87"/>
      <c r="B11" s="87"/>
      <c r="C11" s="87"/>
      <c r="D11" s="87"/>
      <c r="E11" s="87"/>
      <c r="F11" s="87"/>
      <c r="G11" s="87"/>
      <c r="H11" s="87"/>
      <c r="I11" s="87"/>
      <c r="J11" s="87"/>
      <c r="K11" s="87"/>
      <c r="L11" s="87"/>
      <c r="M11" s="87"/>
    </row>
    <row r="12" customFormat="false" ht="12" hidden="false" customHeight="false" outlineLevel="0" collapsed="false">
      <c r="A12" s="87"/>
      <c r="B12" s="87"/>
      <c r="C12" s="87"/>
      <c r="D12" s="87"/>
      <c r="E12" s="87"/>
      <c r="F12" s="87"/>
      <c r="G12" s="87"/>
      <c r="H12" s="87"/>
      <c r="I12" s="87"/>
      <c r="J12" s="87"/>
      <c r="K12" s="87"/>
      <c r="L12" s="87"/>
      <c r="M12" s="87"/>
    </row>
    <row r="13" customFormat="false" ht="12" hidden="false" customHeight="false" outlineLevel="0" collapsed="false">
      <c r="A13" s="87"/>
      <c r="B13" s="87"/>
      <c r="C13" s="87"/>
      <c r="D13" s="87"/>
      <c r="E13" s="87"/>
      <c r="F13" s="87"/>
      <c r="G13" s="87"/>
      <c r="H13" s="87"/>
      <c r="I13" s="87"/>
      <c r="J13" s="87"/>
      <c r="K13" s="87"/>
      <c r="L13" s="87"/>
      <c r="M13" s="87"/>
    </row>
    <row r="14" customFormat="false" ht="12" hidden="false" customHeight="false" outlineLevel="0" collapsed="false">
      <c r="A14" s="87"/>
      <c r="B14" s="87"/>
      <c r="C14" s="87"/>
      <c r="D14" s="87"/>
      <c r="E14" s="87"/>
      <c r="F14" s="87"/>
      <c r="G14" s="87"/>
      <c r="H14" s="87"/>
      <c r="I14" s="87"/>
      <c r="J14" s="87"/>
      <c r="K14" s="87"/>
      <c r="L14" s="87"/>
      <c r="M14" s="87"/>
    </row>
    <row r="15" customFormat="false" ht="12" hidden="false" customHeight="false" outlineLevel="0" collapsed="false">
      <c r="A15" s="87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</row>
    <row r="16" customFormat="false" ht="12" hidden="false" customHeight="false" outlineLevel="0" collapsed="false">
      <c r="A16" s="87"/>
      <c r="B16" s="87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B34" activeCellId="0" sqref="B34"/>
    </sheetView>
  </sheetViews>
  <sheetFormatPr defaultColWidth="12.66796875" defaultRowHeight="12" zeroHeight="false" outlineLevelRow="0" outlineLevelCol="0"/>
  <cols>
    <col collapsed="false" customWidth="true" hidden="false" outlineLevel="0" max="2" min="2" style="1" width="15.45"/>
    <col collapsed="false" customWidth="true" hidden="false" outlineLevel="0" max="3" min="3" style="1" width="19.18"/>
    <col collapsed="false" customWidth="true" hidden="false" outlineLevel="0" max="4" min="4" style="1" width="18.63"/>
    <col collapsed="false" customWidth="true" hidden="false" outlineLevel="0" max="5" min="5" style="1" width="9.46"/>
    <col collapsed="false" customWidth="true" hidden="false" outlineLevel="0" max="6" min="6" style="1" width="20.91"/>
    <col collapsed="false" customWidth="true" hidden="false" outlineLevel="0" max="7" min="7" style="1" width="60.18"/>
  </cols>
  <sheetData>
    <row r="1" customFormat="false" ht="17.25" hidden="false" customHeight="false" outlineLevel="0" collapsed="false">
      <c r="A1" s="84" t="s">
        <v>140</v>
      </c>
      <c r="B1" s="85" t="s">
        <v>35</v>
      </c>
      <c r="C1" s="86" t="s">
        <v>115</v>
      </c>
      <c r="D1" s="87"/>
      <c r="E1" s="87"/>
      <c r="F1" s="87"/>
      <c r="G1" s="87"/>
      <c r="H1" s="87"/>
      <c r="I1" s="87"/>
      <c r="J1" s="87"/>
      <c r="K1" s="87"/>
      <c r="L1" s="87"/>
      <c r="M1" s="87"/>
    </row>
    <row r="2" customFormat="false" ht="15.75" hidden="false" customHeight="true" outlineLevel="0" collapsed="false">
      <c r="A2" s="84" t="s">
        <v>14</v>
      </c>
      <c r="B2" s="88" t="s">
        <v>44</v>
      </c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</row>
    <row r="3" customFormat="false" ht="15.75" hidden="false" customHeight="true" outlineLevel="0" collapsed="false">
      <c r="A3" s="84" t="s">
        <v>19</v>
      </c>
      <c r="B3" s="88" t="s">
        <v>38</v>
      </c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</row>
    <row r="4" customFormat="false" ht="12.65" hidden="false" customHeight="false" outlineLevel="0" collapsed="false">
      <c r="A4" s="87"/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customFormat="false" ht="12.65" hidden="false" customHeight="false" outlineLevel="0" collapsed="false">
      <c r="D5" s="87"/>
      <c r="E5" s="87"/>
      <c r="F5" s="87"/>
      <c r="G5" s="87"/>
      <c r="H5" s="87"/>
      <c r="I5" s="87"/>
      <c r="J5" s="87"/>
      <c r="K5" s="87"/>
      <c r="L5" s="87"/>
      <c r="M5" s="87"/>
    </row>
    <row r="6" customFormat="false" ht="12.65" hidden="false" customHeight="false" outlineLevel="0" collapsed="false">
      <c r="A6" s="89" t="s">
        <v>14</v>
      </c>
      <c r="B6" s="90" t="s">
        <v>141</v>
      </c>
      <c r="C6" s="90" t="s">
        <v>142</v>
      </c>
      <c r="D6" s="90" t="s">
        <v>29</v>
      </c>
      <c r="E6" s="90" t="s">
        <v>23</v>
      </c>
      <c r="F6" s="90" t="s">
        <v>143</v>
      </c>
      <c r="G6" s="91" t="s">
        <v>130</v>
      </c>
      <c r="H6" s="87"/>
      <c r="I6" s="87"/>
      <c r="J6" s="87"/>
      <c r="K6" s="87"/>
      <c r="L6" s="87"/>
      <c r="M6" s="87"/>
    </row>
    <row r="7" customFormat="false" ht="28.35" hidden="false" customHeight="false" outlineLevel="0" collapsed="false">
      <c r="A7" s="92" t="s">
        <v>144</v>
      </c>
      <c r="B7" s="128" t="n">
        <v>36.5</v>
      </c>
      <c r="C7" s="94" t="n">
        <v>3</v>
      </c>
      <c r="D7" s="94" t="n">
        <v>2</v>
      </c>
      <c r="E7" s="95" t="n">
        <f aca="false">IF(ISBLANK(B7), 0,IF(B7&lt;D7, 0, IF(B7=D7, 80, IF(B7=C7, 100, IF(B7&lt;C7, 80 + (B7-D7)/(C7-D7)*(100-80), 100 + (B7-C7)/(C7-D7)*(100-80))))))</f>
        <v>770</v>
      </c>
      <c r="F7" s="129" t="str">
        <f aca="false">IF(ISBLANK(B7), "isi data dulu",IF(B7 &lt; D7, "Dibawah target", IF(B7 &lt;= C7, "Di dalam target", "Melebihi target")))</f>
        <v>Melebihi target</v>
      </c>
      <c r="G7" s="130" t="s">
        <v>176</v>
      </c>
      <c r="H7" s="87"/>
      <c r="I7" s="87"/>
      <c r="J7" s="87"/>
      <c r="K7" s="87"/>
      <c r="L7" s="87"/>
      <c r="M7" s="87"/>
    </row>
    <row r="8" customFormat="false" ht="12.65" hidden="false" customHeight="false" outlineLevel="0" collapsed="false">
      <c r="A8" s="97" t="s">
        <v>145</v>
      </c>
      <c r="B8" s="131" t="n">
        <v>21</v>
      </c>
      <c r="C8" s="99" t="n">
        <v>3</v>
      </c>
      <c r="D8" s="99" t="n">
        <v>2</v>
      </c>
      <c r="E8" s="100" t="n">
        <f aca="false">IF(ISBLANK(B8), 0,IF(B8&lt;D8, 0, IF(B8=D8, 80, IF(B8=C8, 100, IF(B8&lt;C8, 80 + (B8-D8)/(C8-D8)*(100-80), 100 + (B8-C8)/(C8-D8)*(100-80))))))</f>
        <v>460</v>
      </c>
      <c r="F8" s="132" t="str">
        <f aca="false">IF(ISBLANK(B8), "isi data dulu",IF(B8 &lt; D8, "Dibawah target", IF(B8 &lt;= C8, "Di dalam target", "Melebihi target")))</f>
        <v>Melebihi target</v>
      </c>
      <c r="G8" s="133"/>
      <c r="H8" s="87"/>
      <c r="I8" s="87"/>
      <c r="J8" s="87"/>
      <c r="K8" s="87"/>
      <c r="L8" s="87"/>
      <c r="M8" s="87"/>
    </row>
    <row r="9" customFormat="false" ht="12.65" hidden="false" customHeight="false" outlineLevel="0" collapsed="false">
      <c r="A9" s="92" t="s">
        <v>146</v>
      </c>
      <c r="B9" s="128" t="n">
        <v>11</v>
      </c>
      <c r="C9" s="94" t="n">
        <v>3</v>
      </c>
      <c r="D9" s="94" t="n">
        <v>2</v>
      </c>
      <c r="E9" s="95" t="n">
        <f aca="false">IF(ISBLANK(B9), 0,IF(B9&lt;D9, 0, IF(B9=D9, 80, IF(B9=C9, 100, IF(B9&lt;C9, 80 + (B9-D9)/(C9-D9)*(100-80), 100 + (B9-C9)/(C9-D9)*(100-80))))))</f>
        <v>260</v>
      </c>
      <c r="F9" s="129" t="str">
        <f aca="false">IF(ISBLANK(B9), "isi data dulu",IF(B9 &lt; D9, "Dibawah target", IF(B9 &lt;= C9, "Di dalam target", "Melebihi target")))</f>
        <v>Melebihi target</v>
      </c>
      <c r="G9" s="134"/>
      <c r="H9" s="87"/>
      <c r="I9" s="87"/>
      <c r="J9" s="87"/>
      <c r="K9" s="87"/>
      <c r="L9" s="87"/>
      <c r="M9" s="87"/>
    </row>
    <row r="10" customFormat="false" ht="12.65" hidden="false" customHeight="false" outlineLevel="0" collapsed="false">
      <c r="A10" s="97" t="s">
        <v>147</v>
      </c>
      <c r="B10" s="131" t="n">
        <v>5.72</v>
      </c>
      <c r="C10" s="99" t="n">
        <v>3</v>
      </c>
      <c r="D10" s="99" t="n">
        <v>2</v>
      </c>
      <c r="E10" s="100" t="n">
        <f aca="false">IF(ISBLANK(B10), 0,IF(B10&lt;D10, 0, IF(B10=D10, 80, IF(B10=C10, 100, IF(B10&lt;C10, 80 + (B10-D10)/(C10-D10)*(100-80), 100 + (B10-C10)/(C10-D10)*(100-80))))))</f>
        <v>154.4</v>
      </c>
      <c r="F10" s="132" t="str">
        <f aca="false">IF(ISBLANK(B10), "isi data dulu",IF(B10 &lt; D10, "Dibawah target", IF(B10 &lt;= C10, "Di dalam target", "Melebihi target")))</f>
        <v>Melebihi target</v>
      </c>
      <c r="G10" s="133"/>
      <c r="H10" s="87"/>
      <c r="I10" s="87"/>
      <c r="J10" s="87"/>
      <c r="K10" s="87"/>
      <c r="L10" s="87"/>
      <c r="M10" s="87"/>
    </row>
    <row r="11" customFormat="false" ht="12.65" hidden="false" customHeight="false" outlineLevel="0" collapsed="false">
      <c r="A11" s="92" t="s">
        <v>148</v>
      </c>
      <c r="B11" s="128" t="n">
        <v>34.08</v>
      </c>
      <c r="C11" s="94" t="n">
        <v>3</v>
      </c>
      <c r="D11" s="94" t="n">
        <v>2</v>
      </c>
      <c r="E11" s="95" t="n">
        <f aca="false">IF(ISBLANK(B11), 0,IF(B11&lt;D11, 0, IF(B11=D11, 80, IF(B11=C11, 100, IF(B11&lt;C11, 80 + (B11-D11)/(C11-D11)*(100-80), 100 + (B11-C11)/(C11-D11)*(100-80))))))</f>
        <v>721.6</v>
      </c>
      <c r="F11" s="129" t="str">
        <f aca="false">IF(ISBLANK(B11), "isi data dulu",IF(B11 &lt; D11, "Dibawah target", IF(B11 &lt;= C11, "Di dalam target", "Melebihi target")))</f>
        <v>Melebihi target</v>
      </c>
      <c r="G11" s="134"/>
      <c r="H11" s="87"/>
      <c r="I11" s="87"/>
      <c r="J11" s="87"/>
      <c r="K11" s="87"/>
      <c r="L11" s="87"/>
      <c r="M11" s="87"/>
    </row>
    <row r="12" customFormat="false" ht="12.65" hidden="false" customHeight="false" outlineLevel="0" collapsed="false">
      <c r="A12" s="97" t="s">
        <v>149</v>
      </c>
      <c r="B12" s="131" t="n">
        <v>7.5</v>
      </c>
      <c r="C12" s="99" t="n">
        <v>3</v>
      </c>
      <c r="D12" s="99" t="n">
        <v>2</v>
      </c>
      <c r="E12" s="100" t="n">
        <f aca="false">IF(ISBLANK(B12), 0,IF(B12&lt;D12, 0, IF(B12=D12, 80, IF(B12=C12, 100, IF(B12&lt;C12, 80 + (B12-D12)/(C12-D12)*(100-80), 100 + (B12-C12)/(C12-D12)*(100-80))))))</f>
        <v>190</v>
      </c>
      <c r="F12" s="132" t="str">
        <f aca="false">IF(ISBLANK(B12), "isi data dulu",IF(B12 &lt; D12, "Dibawah target", IF(B12 &lt;= C12, "Di dalam target", "Melebihi target")))</f>
        <v>Melebihi target</v>
      </c>
      <c r="G12" s="133"/>
      <c r="H12" s="87"/>
      <c r="I12" s="87"/>
      <c r="J12" s="87"/>
      <c r="K12" s="87"/>
      <c r="L12" s="87"/>
      <c r="M12" s="87"/>
    </row>
    <row r="13" customFormat="false" ht="12.65" hidden="false" customHeight="false" outlineLevel="0" collapsed="false">
      <c r="A13" s="92" t="s">
        <v>150</v>
      </c>
      <c r="B13" s="128" t="n">
        <v>28.8</v>
      </c>
      <c r="C13" s="94" t="n">
        <v>3</v>
      </c>
      <c r="D13" s="94" t="n">
        <v>2</v>
      </c>
      <c r="E13" s="95" t="n">
        <f aca="false">IF(ISBLANK(B13), 0,IF(B13&lt;D13, 0, IF(B13=D13, 80, IF(B13=C13, 100, IF(B13&lt;C13, 80 + (B13-D13)/(C13-D13)*(100-80), 100 + (B13-C13)/(C13-D13)*(100-80))))))</f>
        <v>616</v>
      </c>
      <c r="F13" s="129" t="str">
        <f aca="false">IF(ISBLANK(B13), "isi data dulu",IF(B13 &lt; D13, "Dibawah target", IF(B13 &lt;= C13, "Di dalam target", "Melebihi target")))</f>
        <v>Melebihi target</v>
      </c>
      <c r="G13" s="134"/>
      <c r="H13" s="87"/>
      <c r="I13" s="87"/>
      <c r="J13" s="87"/>
      <c r="K13" s="87"/>
      <c r="L13" s="87"/>
      <c r="M13" s="87"/>
    </row>
    <row r="14" customFormat="false" ht="12.65" hidden="false" customHeight="false" outlineLevel="0" collapsed="false">
      <c r="A14" s="97" t="s">
        <v>151</v>
      </c>
      <c r="B14" s="131" t="n">
        <v>46.2</v>
      </c>
      <c r="C14" s="99" t="n">
        <v>3</v>
      </c>
      <c r="D14" s="99" t="n">
        <v>2</v>
      </c>
      <c r="E14" s="100" t="n">
        <f aca="false">IF(ISBLANK(B14), 0,IF(B14&lt;D14, 0, IF(B14=D14, 80, IF(B14=C14, 100, IF(B14&lt;C14, 80 + (B14-D14)/(C14-D14)*(100-80), 100 + (B14-C14)/(C14-D14)*(100-80))))))</f>
        <v>964</v>
      </c>
      <c r="F14" s="132" t="str">
        <f aca="false">IF(ISBLANK(B14), "isi data dulu",IF(B14 &lt; D14, "Dibawah target", IF(B14 &lt;= C14, "Di dalam target", "Melebihi target")))</f>
        <v>Melebihi target</v>
      </c>
      <c r="G14" s="133"/>
      <c r="H14" s="87"/>
      <c r="I14" s="87"/>
      <c r="J14" s="87"/>
      <c r="K14" s="87"/>
      <c r="L14" s="87"/>
      <c r="M14" s="87"/>
    </row>
    <row r="15" customFormat="false" ht="12.65" hidden="false" customHeight="false" outlineLevel="0" collapsed="false">
      <c r="A15" s="92" t="s">
        <v>152</v>
      </c>
      <c r="B15" s="128" t="n">
        <v>28</v>
      </c>
      <c r="C15" s="94" t="n">
        <v>3</v>
      </c>
      <c r="D15" s="94" t="n">
        <v>2</v>
      </c>
      <c r="E15" s="95" t="n">
        <f aca="false">IF(ISBLANK(B15), 0,IF(B15&lt;D15, 0, IF(B15=D15, 80, IF(B15=C15, 100, IF(B15&lt;C15, 80 + (B15-D15)/(C15-D15)*(100-80), 100 + (B15-C15)/(C15-D15)*(100-80))))))</f>
        <v>600</v>
      </c>
      <c r="F15" s="129" t="str">
        <f aca="false">IF(ISBLANK(B15), "isi data dulu",IF(B15 &lt; D15, "Dibawah target", IF(B15 &lt;= C15, "Di dalam target", "Melebihi target")))</f>
        <v>Melebihi target</v>
      </c>
      <c r="G15" s="134"/>
      <c r="H15" s="87"/>
      <c r="I15" s="87"/>
      <c r="J15" s="87"/>
      <c r="K15" s="87"/>
      <c r="L15" s="87"/>
      <c r="M15" s="87"/>
    </row>
    <row r="16" customFormat="false" ht="12.65" hidden="false" customHeight="false" outlineLevel="0" collapsed="false">
      <c r="A16" s="97" t="s">
        <v>153</v>
      </c>
      <c r="B16" s="131" t="n">
        <v>27</v>
      </c>
      <c r="C16" s="99" t="n">
        <v>3</v>
      </c>
      <c r="D16" s="99" t="n">
        <v>2</v>
      </c>
      <c r="E16" s="100" t="n">
        <f aca="false">IF(ISBLANK(B16), 0,IF(B16&lt;D16, 0, IF(B16=D16, 80, IF(B16=C16, 100, IF(B16&lt;C16, 80 + (B16-D16)/(C16-D16)*(100-80), 100 + (B16-C16)/(C16-D16)*(100-80))))))</f>
        <v>580</v>
      </c>
      <c r="F16" s="132" t="str">
        <f aca="false">IF(ISBLANK(B16), "isi data dulu",IF(B16 &lt; D16, "Dibawah target", IF(B16 &lt;= C16, "Di dalam target", "Melebihi target")))</f>
        <v>Melebihi target</v>
      </c>
      <c r="G16" s="133"/>
      <c r="H16" s="87"/>
      <c r="I16" s="87"/>
      <c r="J16" s="87"/>
      <c r="K16" s="87"/>
      <c r="L16" s="87"/>
      <c r="M16" s="87"/>
    </row>
    <row r="17" customFormat="false" ht="12.65" hidden="false" customHeight="false" outlineLevel="0" collapsed="false">
      <c r="A17" s="92" t="s">
        <v>154</v>
      </c>
      <c r="B17" s="128"/>
      <c r="C17" s="94"/>
      <c r="D17" s="94"/>
      <c r="E17" s="95" t="n">
        <f aca="false">IF(ISBLANK(B17), 0,IF(B17&lt;D17, 0, IF(B17=D17, 80, IF(B17=C17, 100, IF(B17&lt;C17, 80 + (B17-D17)/(C17-D17)*(100-80), 100 + (B17-C17)/(C17-D17)*(100-80))))))</f>
        <v>0</v>
      </c>
      <c r="F17" s="129" t="str">
        <f aca="false">IF(ISBLANK(B17), "isi data dulu",IF(B17 &lt; D17, "Dibawah target", IF(B17 &lt;= C17, "Di dalam target", "Melebihi target")))</f>
        <v>isi data dulu</v>
      </c>
      <c r="G17" s="134"/>
      <c r="H17" s="87"/>
      <c r="I17" s="87"/>
      <c r="J17" s="87"/>
      <c r="K17" s="87"/>
      <c r="L17" s="87"/>
      <c r="M17" s="87"/>
    </row>
    <row r="18" customFormat="false" ht="12.65" hidden="false" customHeight="false" outlineLevel="0" collapsed="false">
      <c r="A18" s="97" t="s">
        <v>155</v>
      </c>
      <c r="B18" s="131"/>
      <c r="C18" s="99"/>
      <c r="D18" s="99"/>
      <c r="E18" s="100" t="n">
        <f aca="false">IF(ISBLANK(B18), 0,IF(B18&lt;D18, 0, IF(B18=D18, 80, IF(B18=C18, 100, IF(B18&lt;C18, 80 + (B18-D18)/(C18-D18)*(100-80), 100 + (B18-C18)/(C18-D18)*(100-80))))))</f>
        <v>0</v>
      </c>
      <c r="F18" s="132" t="str">
        <f aca="false">IF(ISBLANK(B18), "isi data dulu",IF(B18 &lt; D18, "Dibawah target", IF(B18 &lt;= C18, "Di dalam target", "Melebihi target")))</f>
        <v>isi data dulu</v>
      </c>
      <c r="G18" s="133"/>
      <c r="H18" s="87"/>
      <c r="I18" s="87"/>
      <c r="J18" s="87"/>
      <c r="K18" s="87"/>
      <c r="L18" s="87"/>
      <c r="M18" s="87"/>
    </row>
    <row r="19" customFormat="false" ht="12.65" hidden="false" customHeight="false" outlineLevel="0" collapsed="false">
      <c r="A19" s="102" t="s">
        <v>156</v>
      </c>
      <c r="B19" s="135" t="n">
        <f aca="false">SUM(B7:B18)</f>
        <v>245.8</v>
      </c>
      <c r="C19" s="104" t="n">
        <f aca="false">SUM(C7:C18)</f>
        <v>30</v>
      </c>
      <c r="D19" s="104" t="n">
        <f aca="false">SUM(D7:D18)</f>
        <v>20</v>
      </c>
      <c r="E19" s="136" t="n">
        <f aca="false">(B19/C19)*100</f>
        <v>819.333333333333</v>
      </c>
      <c r="F19" s="137" t="str">
        <f aca="false">IF(B19 &lt; D19, "Dibawah target", IF(B19 &lt;= C19, "Di dalam target", "Melebihi target"))</f>
        <v>Melebihi target</v>
      </c>
      <c r="G19" s="138"/>
      <c r="H19" s="87"/>
      <c r="I19" s="87"/>
      <c r="J19" s="87"/>
      <c r="K19" s="87"/>
      <c r="L19" s="87"/>
      <c r="M19" s="87"/>
    </row>
    <row r="20" customFormat="false" ht="12" hidden="false" customHeight="false" outlineLevel="0" collapsed="false">
      <c r="A20" s="87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</row>
    <row r="21" customFormat="false" ht="12" hidden="false" customHeight="false" outlineLevel="0" collapsed="false">
      <c r="A21" s="87"/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</row>
    <row r="22" customFormat="false" ht="12" hidden="false" customHeight="false" outlineLevel="0" collapsed="false">
      <c r="A22" s="87"/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</row>
    <row r="23" customFormat="false" ht="12" hidden="false" customHeight="false" outlineLevel="0" collapsed="false">
      <c r="A23" s="87"/>
      <c r="B23" s="87"/>
      <c r="C23" s="87"/>
      <c r="D23" s="87"/>
      <c r="E23" s="87"/>
      <c r="F23" s="87"/>
      <c r="G23" s="87"/>
      <c r="H23" s="87"/>
      <c r="I23" s="87"/>
      <c r="J23" s="87"/>
      <c r="K23" s="87"/>
      <c r="L23" s="87"/>
      <c r="M23" s="87"/>
    </row>
    <row r="24" customFormat="false" ht="12" hidden="false" customHeight="false" outlineLevel="0" collapsed="false">
      <c r="A24" s="87"/>
      <c r="B24" s="87"/>
      <c r="C24" s="87"/>
      <c r="D24" s="87"/>
      <c r="E24" s="87"/>
      <c r="F24" s="87"/>
      <c r="G24" s="87"/>
      <c r="H24" s="87"/>
      <c r="I24" s="87"/>
      <c r="J24" s="87"/>
      <c r="K24" s="87"/>
      <c r="L24" s="87"/>
      <c r="M24" s="87"/>
    </row>
    <row r="25" customFormat="false" ht="12" hidden="false" customHeight="false" outlineLevel="0" collapsed="false">
      <c r="A25" s="87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</row>
    <row r="26" customFormat="false" ht="12" hidden="false" customHeight="false" outlineLevel="0" collapsed="false">
      <c r="A26" s="87"/>
      <c r="B26" s="87"/>
      <c r="C26" s="87"/>
      <c r="D26" s="87"/>
      <c r="E26" s="87"/>
      <c r="F26" s="87"/>
      <c r="G26" s="87"/>
      <c r="H26" s="87"/>
      <c r="I26" s="87"/>
      <c r="J26" s="87"/>
      <c r="K26" s="87"/>
      <c r="L26" s="87"/>
      <c r="M26" s="87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2025-11-25T18:20:49Z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